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\Dropbox\JGC\2020 Alaska Open Tournament\"/>
    </mc:Choice>
  </mc:AlternateContent>
  <xr:revisionPtr revIDLastSave="0" documentId="13_ncr:1_{F2455D5E-DC7A-4AD6-9991-8105C6E39591}" xr6:coauthVersionLast="45" xr6:coauthVersionMax="45" xr10:uidLastSave="{00000000-0000-0000-0000-000000000000}"/>
  <bookViews>
    <workbookView xWindow="-120" yWindow="-120" windowWidth="15600" windowHeight="11310" xr2:uid="{00000000-000D-0000-FFFF-FFFF00000000}"/>
  </bookViews>
  <sheets>
    <sheet name="Net-Scores" sheetId="9" r:id="rId1"/>
    <sheet name="Sheet1" sheetId="10" r:id="rId2"/>
  </sheets>
  <definedNames>
    <definedName name="_xlnm._FilterDatabase" localSheetId="0" hidden="1">'Net-Scores'!$A$95:$Y$100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0" i="9" l="1"/>
  <c r="F100" i="9"/>
  <c r="E100" i="9"/>
  <c r="D100" i="9"/>
  <c r="J100" i="9" s="1"/>
  <c r="F76" i="9"/>
  <c r="E76" i="9"/>
  <c r="D76" i="9"/>
  <c r="J44" i="9"/>
  <c r="D11" i="9" l="1"/>
  <c r="J11" i="9" s="1"/>
  <c r="X11" i="9"/>
  <c r="O11" i="9"/>
  <c r="F11" i="9"/>
  <c r="T11" i="9" s="1"/>
  <c r="E11" i="9"/>
  <c r="Y11" i="9" l="1"/>
  <c r="E52" i="9"/>
  <c r="F101" i="9"/>
  <c r="F99" i="9"/>
  <c r="F97" i="9"/>
  <c r="F98" i="9"/>
  <c r="F96" i="9"/>
  <c r="F95" i="9"/>
  <c r="F102" i="9"/>
  <c r="F88" i="9"/>
  <c r="F83" i="9"/>
  <c r="F87" i="9"/>
  <c r="F89" i="9"/>
  <c r="F85" i="9"/>
  <c r="F84" i="9"/>
  <c r="F86" i="9"/>
  <c r="F82" i="9"/>
  <c r="T82" i="9" s="1"/>
  <c r="F77" i="9"/>
  <c r="F68" i="9"/>
  <c r="F67" i="9"/>
  <c r="F69" i="9"/>
  <c r="F74" i="9"/>
  <c r="F71" i="9"/>
  <c r="F70" i="9"/>
  <c r="F72" i="9"/>
  <c r="F75" i="9"/>
  <c r="F73" i="9"/>
  <c r="F61" i="9"/>
  <c r="F58" i="9"/>
  <c r="F55" i="9"/>
  <c r="F54" i="9"/>
  <c r="F57" i="9"/>
  <c r="F56" i="9"/>
  <c r="F59" i="9"/>
  <c r="F52" i="9"/>
  <c r="F60" i="9"/>
  <c r="F53" i="9"/>
  <c r="D101" i="9"/>
  <c r="D99" i="9"/>
  <c r="D97" i="9"/>
  <c r="D98" i="9"/>
  <c r="D96" i="9"/>
  <c r="D95" i="9"/>
  <c r="D102" i="9"/>
  <c r="D88" i="9"/>
  <c r="D83" i="9"/>
  <c r="D87" i="9"/>
  <c r="D89" i="9"/>
  <c r="D85" i="9"/>
  <c r="D84" i="9"/>
  <c r="D86" i="9"/>
  <c r="E101" i="9"/>
  <c r="E99" i="9"/>
  <c r="E97" i="9"/>
  <c r="E98" i="9"/>
  <c r="E96" i="9"/>
  <c r="E95" i="9"/>
  <c r="E102" i="9"/>
  <c r="E88" i="9"/>
  <c r="E83" i="9"/>
  <c r="E87" i="9"/>
  <c r="E89" i="9"/>
  <c r="E85" i="9"/>
  <c r="E84" i="9"/>
  <c r="E86" i="9"/>
  <c r="E82" i="9"/>
  <c r="D77" i="9"/>
  <c r="D68" i="9"/>
  <c r="D67" i="9"/>
  <c r="D69" i="9"/>
  <c r="D74" i="9"/>
  <c r="D71" i="9"/>
  <c r="D70" i="9"/>
  <c r="D72" i="9"/>
  <c r="D75" i="9"/>
  <c r="D73" i="9"/>
  <c r="D61" i="9"/>
  <c r="D58" i="9"/>
  <c r="D55" i="9"/>
  <c r="D54" i="9"/>
  <c r="D57" i="9"/>
  <c r="D56" i="9"/>
  <c r="D59" i="9"/>
  <c r="D52" i="9"/>
  <c r="D60" i="9"/>
  <c r="D53" i="9"/>
  <c r="J53" i="9" s="1"/>
  <c r="E77" i="9"/>
  <c r="E68" i="9"/>
  <c r="E67" i="9"/>
  <c r="E69" i="9"/>
  <c r="E74" i="9"/>
  <c r="E71" i="9"/>
  <c r="E70" i="9"/>
  <c r="E72" i="9"/>
  <c r="E75" i="9"/>
  <c r="E73" i="9"/>
  <c r="E61" i="9"/>
  <c r="E58" i="9"/>
  <c r="E55" i="9"/>
  <c r="E54" i="9"/>
  <c r="E57" i="9"/>
  <c r="E56" i="9"/>
  <c r="E59" i="9"/>
  <c r="E60" i="9"/>
  <c r="E53" i="9"/>
  <c r="F40" i="9"/>
  <c r="F46" i="9"/>
  <c r="F42" i="9"/>
  <c r="F41" i="9"/>
  <c r="F37" i="9"/>
  <c r="F39" i="9"/>
  <c r="F38" i="9"/>
  <c r="F45" i="9"/>
  <c r="F43" i="9"/>
  <c r="F32" i="9"/>
  <c r="F25" i="9"/>
  <c r="F28" i="9"/>
  <c r="F27" i="9"/>
  <c r="F30" i="9"/>
  <c r="F23" i="9"/>
  <c r="F26" i="9"/>
  <c r="F29" i="9"/>
  <c r="F22" i="9"/>
  <c r="F31" i="9"/>
  <c r="F24" i="9"/>
  <c r="F14" i="9"/>
  <c r="D14" i="9"/>
  <c r="E40" i="9"/>
  <c r="E46" i="9"/>
  <c r="E42" i="9"/>
  <c r="E41" i="9"/>
  <c r="E37" i="9"/>
  <c r="E39" i="9"/>
  <c r="E38" i="9"/>
  <c r="E45" i="9"/>
  <c r="E43" i="9"/>
  <c r="E32" i="9"/>
  <c r="E25" i="9"/>
  <c r="E28" i="9"/>
  <c r="E27" i="9"/>
  <c r="E30" i="9"/>
  <c r="E23" i="9"/>
  <c r="E26" i="9"/>
  <c r="E29" i="9"/>
  <c r="E22" i="9"/>
  <c r="E31" i="9"/>
  <c r="E24" i="9"/>
  <c r="E15" i="9"/>
  <c r="E12" i="9"/>
  <c r="E13" i="9"/>
  <c r="E7" i="9"/>
  <c r="E10" i="9"/>
  <c r="E6" i="9"/>
  <c r="E9" i="9"/>
  <c r="E4" i="9"/>
  <c r="E5" i="9"/>
  <c r="E8" i="9"/>
  <c r="E14" i="9"/>
  <c r="X44" i="9"/>
  <c r="T44" i="9"/>
  <c r="O44" i="9"/>
  <c r="X40" i="9"/>
  <c r="T40" i="9"/>
  <c r="O40" i="9"/>
  <c r="D40" i="9"/>
  <c r="J40" i="9" s="1"/>
  <c r="O46" i="9"/>
  <c r="D46" i="9"/>
  <c r="J46" i="9" s="1"/>
  <c r="O32" i="9"/>
  <c r="D32" i="9"/>
  <c r="J32" i="9" s="1"/>
  <c r="D82" i="9"/>
  <c r="D42" i="9"/>
  <c r="D41" i="9"/>
  <c r="D37" i="9"/>
  <c r="D39" i="9"/>
  <c r="D38" i="9"/>
  <c r="D45" i="9"/>
  <c r="D43" i="9"/>
  <c r="D25" i="9"/>
  <c r="D28" i="9"/>
  <c r="D27" i="9"/>
  <c r="D30" i="9"/>
  <c r="D23" i="9"/>
  <c r="D26" i="9"/>
  <c r="D29" i="9"/>
  <c r="D22" i="9"/>
  <c r="D31" i="9"/>
  <c r="D24" i="9"/>
  <c r="F15" i="9"/>
  <c r="F12" i="9"/>
  <c r="T12" i="9" s="1"/>
  <c r="F13" i="9"/>
  <c r="F7" i="9"/>
  <c r="F10" i="9"/>
  <c r="F6" i="9"/>
  <c r="F9" i="9"/>
  <c r="F4" i="9"/>
  <c r="F5" i="9"/>
  <c r="F8" i="9"/>
  <c r="D15" i="9"/>
  <c r="J15" i="9" s="1"/>
  <c r="D12" i="9"/>
  <c r="J12" i="9" s="1"/>
  <c r="D13" i="9"/>
  <c r="D7" i="9"/>
  <c r="D10" i="9"/>
  <c r="D6" i="9"/>
  <c r="D9" i="9"/>
  <c r="D4" i="9"/>
  <c r="D5" i="9"/>
  <c r="D8" i="9"/>
  <c r="O15" i="9"/>
  <c r="X12" i="9"/>
  <c r="O12" i="9"/>
  <c r="Y44" i="9" l="1"/>
  <c r="Y40" i="9"/>
  <c r="Y12" i="9"/>
  <c r="O77" i="9"/>
  <c r="J77" i="9"/>
  <c r="X42" i="9"/>
  <c r="O42" i="9"/>
  <c r="X28" i="9" l="1"/>
  <c r="T28" i="9"/>
  <c r="O28" i="9" l="1"/>
  <c r="J28" i="9"/>
  <c r="X57" i="9"/>
  <c r="J57" i="9"/>
  <c r="O57" i="9"/>
  <c r="T57" i="9"/>
  <c r="Y28" i="9" l="1"/>
  <c r="Y57" i="9"/>
  <c r="O75" i="9"/>
  <c r="J75" i="9"/>
  <c r="O59" i="9"/>
  <c r="T55" i="9"/>
  <c r="O55" i="9"/>
  <c r="J55" i="9"/>
  <c r="J59" i="9"/>
  <c r="X55" i="9"/>
  <c r="Y55" i="9" l="1"/>
  <c r="T41" i="9"/>
  <c r="O56" i="9" l="1"/>
  <c r="T22" i="9"/>
  <c r="X22" i="9"/>
  <c r="O22" i="9"/>
  <c r="J22" i="9"/>
  <c r="X29" i="9"/>
  <c r="T29" i="9"/>
  <c r="O29" i="9"/>
  <c r="J29" i="9"/>
  <c r="J13" i="9"/>
  <c r="Y29" i="9" l="1"/>
  <c r="Y22" i="9"/>
  <c r="X99" i="9"/>
  <c r="X96" i="9"/>
  <c r="X95" i="9"/>
  <c r="X97" i="9"/>
  <c r="T99" i="9"/>
  <c r="T96" i="9"/>
  <c r="T95" i="9"/>
  <c r="T97" i="9"/>
  <c r="O99" i="9"/>
  <c r="O101" i="9"/>
  <c r="O96" i="9"/>
  <c r="O95" i="9"/>
  <c r="O97" i="9"/>
  <c r="O102" i="9"/>
  <c r="J99" i="9"/>
  <c r="J101" i="9"/>
  <c r="J96" i="9"/>
  <c r="J95" i="9"/>
  <c r="J97" i="9"/>
  <c r="J102" i="9"/>
  <c r="X82" i="9"/>
  <c r="X85" i="9"/>
  <c r="X83" i="9"/>
  <c r="X87" i="9"/>
  <c r="X84" i="9"/>
  <c r="X88" i="9"/>
  <c r="X89" i="9"/>
  <c r="T85" i="9"/>
  <c r="T83" i="9"/>
  <c r="T87" i="9"/>
  <c r="T84" i="9"/>
  <c r="T88" i="9"/>
  <c r="T89" i="9"/>
  <c r="O82" i="9"/>
  <c r="O85" i="9"/>
  <c r="O83" i="9"/>
  <c r="O87" i="9"/>
  <c r="O84" i="9"/>
  <c r="O88" i="9"/>
  <c r="O89" i="9"/>
  <c r="J82" i="9"/>
  <c r="J85" i="9"/>
  <c r="J83" i="9"/>
  <c r="J87" i="9"/>
  <c r="J84" i="9"/>
  <c r="J88" i="9"/>
  <c r="J89" i="9"/>
  <c r="X69" i="9"/>
  <c r="X71" i="9"/>
  <c r="X70" i="9"/>
  <c r="X67" i="9"/>
  <c r="X68" i="9"/>
  <c r="X72" i="9"/>
  <c r="T69" i="9"/>
  <c r="T71" i="9"/>
  <c r="T70" i="9"/>
  <c r="T67" i="9"/>
  <c r="T68" i="9"/>
  <c r="T72" i="9"/>
  <c r="O69" i="9"/>
  <c r="O71" i="9"/>
  <c r="O70" i="9"/>
  <c r="O74" i="9"/>
  <c r="O67" i="9"/>
  <c r="O68" i="9"/>
  <c r="O72" i="9"/>
  <c r="J69" i="9"/>
  <c r="J71" i="9"/>
  <c r="J70" i="9"/>
  <c r="J74" i="9"/>
  <c r="J67" i="9"/>
  <c r="J68" i="9"/>
  <c r="J72" i="9"/>
  <c r="X52" i="9"/>
  <c r="X56" i="9"/>
  <c r="X53" i="9"/>
  <c r="X58" i="9"/>
  <c r="X54" i="9"/>
  <c r="T52" i="9"/>
  <c r="T56" i="9"/>
  <c r="T53" i="9"/>
  <c r="T58" i="9"/>
  <c r="T54" i="9"/>
  <c r="O52" i="9"/>
  <c r="O61" i="9"/>
  <c r="O53" i="9"/>
  <c r="O58" i="9"/>
  <c r="O54" i="9"/>
  <c r="J52" i="9"/>
  <c r="J61" i="9"/>
  <c r="J56" i="9"/>
  <c r="J58" i="9"/>
  <c r="J54" i="9"/>
  <c r="X39" i="9"/>
  <c r="X37" i="9"/>
  <c r="X38" i="9"/>
  <c r="X43" i="9"/>
  <c r="X41" i="9"/>
  <c r="T39" i="9"/>
  <c r="T37" i="9"/>
  <c r="T42" i="9"/>
  <c r="T38" i="9"/>
  <c r="T43" i="9"/>
  <c r="O39" i="9"/>
  <c r="O37" i="9"/>
  <c r="O38" i="9"/>
  <c r="O43" i="9"/>
  <c r="O41" i="9"/>
  <c r="J39" i="9"/>
  <c r="J37" i="9"/>
  <c r="J42" i="9"/>
  <c r="J38" i="9"/>
  <c r="J43" i="9"/>
  <c r="J41" i="9"/>
  <c r="X24" i="9"/>
  <c r="X27" i="9"/>
  <c r="X25" i="9"/>
  <c r="X23" i="9"/>
  <c r="T24" i="9"/>
  <c r="T27" i="9"/>
  <c r="T25" i="9"/>
  <c r="T23" i="9"/>
  <c r="O45" i="9"/>
  <c r="O31" i="9"/>
  <c r="O24" i="9"/>
  <c r="O27" i="9"/>
  <c r="O30" i="9"/>
  <c r="O25" i="9"/>
  <c r="O23" i="9"/>
  <c r="J45" i="9"/>
  <c r="J31" i="9"/>
  <c r="J24" i="9"/>
  <c r="J27" i="9"/>
  <c r="J30" i="9"/>
  <c r="J25" i="9"/>
  <c r="J23" i="9"/>
  <c r="X5" i="9"/>
  <c r="X7" i="9"/>
  <c r="X8" i="9"/>
  <c r="X10" i="9"/>
  <c r="X6" i="9"/>
  <c r="X13" i="9"/>
  <c r="X9" i="9"/>
  <c r="X4" i="9"/>
  <c r="T5" i="9"/>
  <c r="T7" i="9"/>
  <c r="T8" i="9"/>
  <c r="T10" i="9"/>
  <c r="T6" i="9"/>
  <c r="T13" i="9"/>
  <c r="T9" i="9"/>
  <c r="T4" i="9"/>
  <c r="O5" i="9"/>
  <c r="O7" i="9"/>
  <c r="O8" i="9"/>
  <c r="O10" i="9"/>
  <c r="O6" i="9"/>
  <c r="O13" i="9"/>
  <c r="O9" i="9"/>
  <c r="O4" i="9"/>
  <c r="J5" i="9"/>
  <c r="J7" i="9"/>
  <c r="J8" i="9"/>
  <c r="J10" i="9"/>
  <c r="J6" i="9"/>
  <c r="J9" i="9"/>
  <c r="J4" i="9"/>
  <c r="I49" i="9"/>
  <c r="T26" i="9"/>
  <c r="T14" i="9"/>
  <c r="T73" i="9"/>
  <c r="T98" i="9"/>
  <c r="T86" i="9"/>
  <c r="X98" i="9"/>
  <c r="O98" i="9"/>
  <c r="J98" i="9"/>
  <c r="I34" i="9"/>
  <c r="N34" i="9"/>
  <c r="S34" i="9"/>
  <c r="I35" i="9"/>
  <c r="N35" i="9"/>
  <c r="S35" i="9"/>
  <c r="N19" i="9"/>
  <c r="X26" i="9"/>
  <c r="O26" i="9"/>
  <c r="J26" i="9"/>
  <c r="O76" i="9"/>
  <c r="J76" i="9"/>
  <c r="S92" i="9"/>
  <c r="N92" i="9"/>
  <c r="I92" i="9"/>
  <c r="S79" i="9"/>
  <c r="N79" i="9"/>
  <c r="I79" i="9"/>
  <c r="S64" i="9"/>
  <c r="N64" i="9"/>
  <c r="I64" i="9"/>
  <c r="S49" i="9"/>
  <c r="N49" i="9"/>
  <c r="S19" i="9"/>
  <c r="I19" i="9"/>
  <c r="S93" i="9"/>
  <c r="N93" i="9"/>
  <c r="I93" i="9"/>
  <c r="S80" i="9"/>
  <c r="N80" i="9"/>
  <c r="I80" i="9"/>
  <c r="S65" i="9"/>
  <c r="N65" i="9"/>
  <c r="I65" i="9"/>
  <c r="S50" i="9"/>
  <c r="N50" i="9"/>
  <c r="I50" i="9"/>
  <c r="S20" i="9"/>
  <c r="N20" i="9"/>
  <c r="I20" i="9"/>
  <c r="X86" i="9"/>
  <c r="O86" i="9"/>
  <c r="J86" i="9"/>
  <c r="X73" i="9"/>
  <c r="O73" i="9"/>
  <c r="J73" i="9"/>
  <c r="O60" i="9"/>
  <c r="J60" i="9"/>
  <c r="J14" i="9"/>
  <c r="O14" i="9"/>
  <c r="X14" i="9"/>
  <c r="Y42" i="9" l="1"/>
  <c r="Y23" i="9"/>
  <c r="Y27" i="9"/>
  <c r="Y25" i="9"/>
  <c r="Y67" i="9"/>
  <c r="Y96" i="9"/>
  <c r="Y97" i="9"/>
  <c r="Y84" i="9"/>
  <c r="Y71" i="9"/>
  <c r="Y68" i="9"/>
  <c r="Y86" i="9"/>
  <c r="Y38" i="9"/>
  <c r="Y72" i="9"/>
  <c r="Y70" i="9"/>
  <c r="Y98" i="9"/>
  <c r="Y69" i="9"/>
  <c r="Y53" i="9"/>
  <c r="Y52" i="9"/>
  <c r="Y37" i="9"/>
  <c r="Y41" i="9"/>
  <c r="Y43" i="9"/>
  <c r="Y39" i="9"/>
  <c r="Y6" i="9"/>
  <c r="Y54" i="9"/>
  <c r="Y89" i="9"/>
  <c r="Y87" i="9"/>
  <c r="Y85" i="9"/>
  <c r="Y73" i="9"/>
  <c r="Y56" i="9"/>
  <c r="Y58" i="9"/>
  <c r="Y88" i="9"/>
  <c r="Y83" i="9"/>
  <c r="Y82" i="9"/>
  <c r="Y95" i="9"/>
  <c r="Y99" i="9"/>
  <c r="Y26" i="9"/>
  <c r="Y5" i="9"/>
  <c r="Y24" i="9"/>
  <c r="Y13" i="9"/>
  <c r="Y10" i="9"/>
  <c r="Y8" i="9"/>
  <c r="Y7" i="9"/>
  <c r="Y9" i="9"/>
  <c r="Y4" i="9"/>
  <c r="Y14" i="9"/>
</calcChain>
</file>

<file path=xl/sharedStrings.xml><?xml version="1.0" encoding="utf-8"?>
<sst xmlns="http://schemas.openxmlformats.org/spreadsheetml/2006/main" count="360" uniqueCount="148">
  <si>
    <t>Total</t>
  </si>
  <si>
    <t>Last Name</t>
  </si>
  <si>
    <t>First Name</t>
  </si>
  <si>
    <t>Gross</t>
  </si>
  <si>
    <t>Net</t>
  </si>
  <si>
    <t xml:space="preserve">Gross </t>
  </si>
  <si>
    <t>HCP</t>
  </si>
  <si>
    <t>Course Adjustment</t>
  </si>
  <si>
    <t>Men's A Flight</t>
  </si>
  <si>
    <t>Men's B Flight</t>
  </si>
  <si>
    <t>Men's C Flight</t>
  </si>
  <si>
    <t>Senior's A Flight</t>
  </si>
  <si>
    <t>Senior's B Flight</t>
  </si>
  <si>
    <t>Women's A Flight</t>
  </si>
  <si>
    <t>Women's B Flight</t>
  </si>
  <si>
    <t>2nd Net</t>
  </si>
  <si>
    <t>1st Net</t>
  </si>
  <si>
    <t>3rd Net</t>
  </si>
  <si>
    <t>Women's Low Net</t>
  </si>
  <si>
    <t>Women's Low Gross</t>
  </si>
  <si>
    <t>Men's  Low Gross</t>
  </si>
  <si>
    <t>Winners</t>
  </si>
  <si>
    <t>Men's    Low Net</t>
  </si>
  <si>
    <t>Senior's Low Gross</t>
  </si>
  <si>
    <t>Willow Glen</t>
  </si>
  <si>
    <t>Oak Glen</t>
  </si>
  <si>
    <t>Day 1               Willow Glen</t>
  </si>
  <si>
    <t xml:space="preserve">Day 2                    Oak Glen </t>
  </si>
  <si>
    <t>Day 3               Willow Glen</t>
  </si>
  <si>
    <t>Kohan</t>
  </si>
  <si>
    <t>Tom</t>
  </si>
  <si>
    <t>Elgee</t>
  </si>
  <si>
    <t>James</t>
  </si>
  <si>
    <t>Zach</t>
  </si>
  <si>
    <t>Worden</t>
  </si>
  <si>
    <t>Rob</t>
  </si>
  <si>
    <t>Turi</t>
  </si>
  <si>
    <t>Lucas</t>
  </si>
  <si>
    <t>Brinkman</t>
  </si>
  <si>
    <t>Ian</t>
  </si>
  <si>
    <t>Perkins</t>
  </si>
  <si>
    <t>Scott</t>
  </si>
  <si>
    <t>Andrews</t>
  </si>
  <si>
    <t>Nick</t>
  </si>
  <si>
    <t>Peel</t>
  </si>
  <si>
    <t>Bob</t>
  </si>
  <si>
    <t>Gabel</t>
  </si>
  <si>
    <t>Mike</t>
  </si>
  <si>
    <t>Johnson</t>
  </si>
  <si>
    <t>Harvy</t>
  </si>
  <si>
    <t>Davis</t>
  </si>
  <si>
    <t>Paul</t>
  </si>
  <si>
    <t>Miller</t>
  </si>
  <si>
    <t>David</t>
  </si>
  <si>
    <t>Matheson</t>
  </si>
  <si>
    <t>John</t>
  </si>
  <si>
    <t>Powers</t>
  </si>
  <si>
    <t>Dennis</t>
  </si>
  <si>
    <t>Custer</t>
  </si>
  <si>
    <t>Kim</t>
  </si>
  <si>
    <t>Eggers</t>
  </si>
  <si>
    <t>Pat</t>
  </si>
  <si>
    <t>Thorp</t>
  </si>
  <si>
    <t>Ted</t>
  </si>
  <si>
    <t>Hays</t>
  </si>
  <si>
    <t>Larry</t>
  </si>
  <si>
    <t>Darling</t>
  </si>
  <si>
    <t>Rory</t>
  </si>
  <si>
    <t>Falk</t>
  </si>
  <si>
    <t>Mitch</t>
  </si>
  <si>
    <t>Hage</t>
  </si>
  <si>
    <t>Karl</t>
  </si>
  <si>
    <t>Vose</t>
  </si>
  <si>
    <t>Etheridge</t>
  </si>
  <si>
    <t>Cameron</t>
  </si>
  <si>
    <t>Bill</t>
  </si>
  <si>
    <t>Bentz</t>
  </si>
  <si>
    <t>Christensen</t>
  </si>
  <si>
    <t>Carl</t>
  </si>
  <si>
    <t>Williams</t>
  </si>
  <si>
    <t>Ed</t>
  </si>
  <si>
    <t>McKeown</t>
  </si>
  <si>
    <t>Marty</t>
  </si>
  <si>
    <t>Shaw</t>
  </si>
  <si>
    <t>Ron</t>
  </si>
  <si>
    <t>Rickey</t>
  </si>
  <si>
    <t>Doug</t>
  </si>
  <si>
    <t>Hickok</t>
  </si>
  <si>
    <t>Dan</t>
  </si>
  <si>
    <t>Ryan</t>
  </si>
  <si>
    <t>Winter</t>
  </si>
  <si>
    <t>Thibodeau</t>
  </si>
  <si>
    <t>Guy</t>
  </si>
  <si>
    <t>Houlihan</t>
  </si>
  <si>
    <t>Steve</t>
  </si>
  <si>
    <t>Alt</t>
  </si>
  <si>
    <t>Glen</t>
  </si>
  <si>
    <t>Ward</t>
  </si>
  <si>
    <t>Ken</t>
  </si>
  <si>
    <t>Winegar</t>
  </si>
  <si>
    <t>Greg</t>
  </si>
  <si>
    <t>Burnett</t>
  </si>
  <si>
    <t>Coipel</t>
  </si>
  <si>
    <t>Jean-Claude</t>
  </si>
  <si>
    <t>Rear</t>
  </si>
  <si>
    <t>Crowder</t>
  </si>
  <si>
    <t>George</t>
  </si>
  <si>
    <t>Hunt</t>
  </si>
  <si>
    <t>Dave</t>
  </si>
  <si>
    <t>Greely</t>
  </si>
  <si>
    <t>Harris</t>
  </si>
  <si>
    <t>Rick</t>
  </si>
  <si>
    <t>Schutt</t>
  </si>
  <si>
    <t>Al</t>
  </si>
  <si>
    <t>Asseltine</t>
  </si>
  <si>
    <t>Wilson</t>
  </si>
  <si>
    <t>Jim</t>
  </si>
  <si>
    <t>Bean</t>
  </si>
  <si>
    <t>Pilcher</t>
  </si>
  <si>
    <t>Jeff</t>
  </si>
  <si>
    <t>Jill</t>
  </si>
  <si>
    <t>Mayer</t>
  </si>
  <si>
    <t>Diane</t>
  </si>
  <si>
    <t>Brenda</t>
  </si>
  <si>
    <t>Kristen</t>
  </si>
  <si>
    <t>Leanne</t>
  </si>
  <si>
    <t>Kristi</t>
  </si>
  <si>
    <t>Kris</t>
  </si>
  <si>
    <t>Schultz</t>
  </si>
  <si>
    <t>Donna</t>
  </si>
  <si>
    <t>Anna Marg</t>
  </si>
  <si>
    <t>Beason</t>
  </si>
  <si>
    <t>Laura</t>
  </si>
  <si>
    <t>Allison</t>
  </si>
  <si>
    <t>Richert</t>
  </si>
  <si>
    <t>Maxine</t>
  </si>
  <si>
    <t>Whiting</t>
  </si>
  <si>
    <t>Barb</t>
  </si>
  <si>
    <t>Dot</t>
  </si>
  <si>
    <t>Buchholz</t>
  </si>
  <si>
    <t>Adam</t>
  </si>
  <si>
    <t>Jan</t>
  </si>
  <si>
    <t>DNF</t>
  </si>
  <si>
    <t>---</t>
  </si>
  <si>
    <t>Moyer*</t>
  </si>
  <si>
    <t>Tynan*</t>
  </si>
  <si>
    <t>*Played with no HCP - not eligible for net prizes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</si>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</sst>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#\-###"/>
  </numFmts>
  <fonts count="7" x14ac:knownFonts="1">
    <font>
      <sz val="10"/>
      <name val="Arial"/>
    </font>
    <font>
      <b/>
      <i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Protection="1"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3" fillId="2" borderId="3" xfId="0" applyFont="1" applyFill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" fontId="3" fillId="0" borderId="3" xfId="0" applyNumberFormat="1" applyFont="1" applyBorder="1" applyAlignment="1">
      <alignment horizontal="center"/>
    </xf>
    <xf numFmtId="1" fontId="3" fillId="0" borderId="6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1" fontId="3" fillId="0" borderId="0" xfId="0" applyNumberFormat="1" applyFont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2" borderId="8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1" fontId="3" fillId="2" borderId="5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" fontId="3" fillId="2" borderId="3" xfId="0" applyNumberFormat="1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Protection="1">
      <protection locked="0"/>
    </xf>
    <xf numFmtId="1" fontId="6" fillId="0" borderId="0" xfId="0" applyNumberFormat="1" applyFont="1" applyProtection="1">
      <protection locked="0"/>
    </xf>
    <xf numFmtId="1" fontId="3" fillId="0" borderId="4" xfId="0" applyNumberFormat="1" applyFont="1" applyBorder="1" applyProtection="1">
      <protection locked="0"/>
    </xf>
    <xf numFmtId="14" fontId="3" fillId="2" borderId="5" xfId="0" applyNumberFormat="1" applyFont="1" applyFill="1" applyBorder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14" fontId="3" fillId="2" borderId="3" xfId="0" applyNumberFormat="1" applyFont="1" applyFill="1" applyBorder="1" applyAlignment="1" applyProtection="1">
      <alignment vertical="center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right"/>
    </xf>
    <xf numFmtId="1" fontId="3" fillId="3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Protection="1">
      <protection locked="0"/>
    </xf>
    <xf numFmtId="1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/>
    <xf numFmtId="0" fontId="0" fillId="0" borderId="0" xfId="0" applyBorder="1" applyProtection="1">
      <protection locked="0"/>
    </xf>
    <xf numFmtId="0" fontId="3" fillId="0" borderId="0" xfId="0" applyFont="1" applyFill="1" applyBorder="1"/>
    <xf numFmtId="164" fontId="3" fillId="0" borderId="0" xfId="0" applyNumberFormat="1" applyFont="1" applyFill="1" applyBorder="1"/>
    <xf numFmtId="1" fontId="3" fillId="0" borderId="0" xfId="0" applyNumberFormat="1" applyFont="1" applyBorder="1" applyAlignment="1">
      <alignment horizontal="right"/>
    </xf>
    <xf numFmtId="0" fontId="3" fillId="4" borderId="3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Border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/>
    <xf numFmtId="1" fontId="3" fillId="5" borderId="3" xfId="0" applyNumberFormat="1" applyFont="1" applyFill="1" applyBorder="1" applyAlignment="1">
      <alignment horizontal="center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165" fontId="2" fillId="5" borderId="1" xfId="0" applyNumberFormat="1" applyFont="1" applyFill="1" applyBorder="1" applyAlignment="1" applyProtection="1">
      <alignment horizontal="center" wrapText="1"/>
      <protection locked="0"/>
    </xf>
    <xf numFmtId="165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/>
    <xf numFmtId="1" fontId="3" fillId="6" borderId="3" xfId="0" applyNumberFormat="1" applyFont="1" applyFill="1" applyBorder="1" applyAlignment="1">
      <alignment horizontal="center"/>
    </xf>
    <xf numFmtId="0" fontId="3" fillId="7" borderId="1" xfId="0" applyFont="1" applyFill="1" applyBorder="1"/>
    <xf numFmtId="1" fontId="3" fillId="7" borderId="3" xfId="0" applyNumberFormat="1" applyFont="1" applyFill="1" applyBorder="1" applyAlignment="1">
      <alignment horizontal="center"/>
    </xf>
    <xf numFmtId="0" fontId="3" fillId="8" borderId="1" xfId="0" applyFont="1" applyFill="1" applyBorder="1"/>
    <xf numFmtId="1" fontId="3" fillId="8" borderId="3" xfId="0" applyNumberFormat="1" applyFont="1" applyFill="1" applyBorder="1" applyAlignment="1">
      <alignment horizontal="center"/>
    </xf>
    <xf numFmtId="0" fontId="3" fillId="9" borderId="1" xfId="0" applyFont="1" applyFill="1" applyBorder="1"/>
    <xf numFmtId="1" fontId="3" fillId="9" borderId="3" xfId="0" applyNumberFormat="1" applyFont="1" applyFill="1" applyBorder="1" applyAlignment="1">
      <alignment horizontal="center"/>
    </xf>
    <xf numFmtId="165" fontId="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7" xfId="0" applyFont="1" applyFill="1" applyBorder="1" applyAlignment="1" applyProtection="1">
      <alignment horizontal="center" wrapText="1"/>
      <protection locked="0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quotePrefix="1" applyNumberFormat="1" applyFont="1" applyFill="1" applyBorder="1" applyAlignment="1">
      <alignment horizontal="center"/>
    </xf>
    <xf numFmtId="1" fontId="3" fillId="3" borderId="3" xfId="0" quotePrefix="1" applyNumberFormat="1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65" fontId="2" fillId="6" borderId="1" xfId="0" applyNumberFormat="1" applyFont="1" applyFill="1" applyBorder="1" applyAlignment="1" applyProtection="1">
      <alignment horizontal="center" wrapText="1"/>
      <protection locked="0"/>
    </xf>
    <xf numFmtId="165" fontId="2" fillId="7" borderId="1" xfId="0" applyNumberFormat="1" applyFont="1" applyFill="1" applyBorder="1" applyAlignment="1" applyProtection="1">
      <alignment horizontal="center"/>
      <protection locked="0"/>
    </xf>
    <xf numFmtId="165" fontId="2" fillId="8" borderId="3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2" fillId="6" borderId="3" xfId="0" applyNumberFormat="1" applyFont="1" applyFill="1" applyBorder="1" applyAlignment="1">
      <alignment horizontal="center"/>
    </xf>
    <xf numFmtId="1" fontId="2" fillId="7" borderId="3" xfId="0" applyNumberFormat="1" applyFont="1" applyFill="1" applyBorder="1" applyAlignment="1">
      <alignment horizontal="center" wrapText="1"/>
    </xf>
    <xf numFmtId="1" fontId="2" fillId="8" borderId="3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2" fillId="6" borderId="17" xfId="0" applyFont="1" applyFill="1" applyBorder="1" applyAlignment="1" applyProtection="1">
      <alignment horizontal="center" wrapText="1"/>
      <protection locked="0"/>
    </xf>
    <xf numFmtId="165" fontId="2" fillId="8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165" fontId="2" fillId="7" borderId="1" xfId="0" applyNumberFormat="1" applyFont="1" applyFill="1" applyBorder="1" applyAlignment="1" applyProtection="1">
      <alignment horizontal="center" wrapText="1"/>
      <protection locked="0"/>
    </xf>
    <xf numFmtId="1" fontId="3" fillId="0" borderId="6" xfId="0" applyNumberFormat="1" applyFont="1" applyFill="1" applyBorder="1" applyProtection="1"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 wrapText="1"/>
      <protection locked="0"/>
    </xf>
    <xf numFmtId="1" fontId="2" fillId="0" borderId="12" xfId="0" applyNumberFormat="1" applyFont="1" applyBorder="1" applyAlignment="1" applyProtection="1">
      <alignment horizont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3" fillId="10" borderId="1" xfId="0" applyFont="1" applyFill="1" applyBorder="1"/>
    <xf numFmtId="1" fontId="3" fillId="10" borderId="3" xfId="0" applyNumberFormat="1" applyFont="1" applyFill="1" applyBorder="1" applyAlignment="1">
      <alignment horizontal="center"/>
    </xf>
    <xf numFmtId="0" fontId="3" fillId="10" borderId="5" xfId="0" applyFont="1" applyFill="1" applyBorder="1" applyProtection="1">
      <protection locked="0"/>
    </xf>
    <xf numFmtId="1" fontId="2" fillId="10" borderId="3" xfId="0" applyNumberFormat="1" applyFont="1" applyFill="1" applyBorder="1" applyAlignment="1">
      <alignment horizontal="center" wrapText="1"/>
    </xf>
    <xf numFmtId="0" fontId="3" fillId="3" borderId="1" xfId="0" applyFont="1" applyFill="1" applyBorder="1"/>
    <xf numFmtId="1" fontId="2" fillId="3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3"/>
  <sheetViews>
    <sheetView showGridLines="0" tabSelected="1" topLeftCell="A93" zoomScale="71" zoomScaleNormal="73" workbookViewId="0">
      <pane xSplit="1" topLeftCell="B1" activePane="topRight" state="frozen"/>
      <selection pane="topRight" activeCell="A99" sqref="A99"/>
    </sheetView>
  </sheetViews>
  <sheetFormatPr defaultRowHeight="12.75" x14ac:dyDescent="0.2"/>
  <cols>
    <col min="1" max="1" width="14.140625" style="1" bestFit="1" customWidth="1"/>
    <col min="2" max="2" width="13.85546875" style="3" bestFit="1" customWidth="1"/>
    <col min="3" max="3" width="10.7109375" style="6" customWidth="1"/>
    <col min="4" max="4" width="9.85546875" style="4" customWidth="1"/>
    <col min="5" max="5" width="8.5703125" style="4" customWidth="1"/>
    <col min="6" max="6" width="9.85546875" style="4" customWidth="1"/>
    <col min="7" max="7" width="3.7109375" style="1" customWidth="1"/>
    <col min="8" max="8" width="0.85546875" style="1" customWidth="1"/>
    <col min="9" max="9" width="10.7109375" style="1" customWidth="1"/>
    <col min="10" max="10" width="10.7109375" style="5" customWidth="1"/>
    <col min="11" max="11" width="0.85546875" style="5" customWidth="1"/>
    <col min="12" max="12" width="3.7109375" style="5" customWidth="1"/>
    <col min="13" max="13" width="0.85546875" style="5" customWidth="1"/>
    <col min="14" max="15" width="10.7109375" style="5" customWidth="1"/>
    <col min="16" max="16" width="0.85546875" style="5" customWidth="1"/>
    <col min="17" max="17" width="3.5703125" style="5" customWidth="1"/>
    <col min="18" max="18" width="0.85546875" style="5" customWidth="1"/>
    <col min="19" max="20" width="10.7109375" style="5" customWidth="1"/>
    <col min="21" max="21" width="0.85546875" style="5" customWidth="1"/>
    <col min="22" max="22" width="3.7109375" style="5" customWidth="1"/>
    <col min="23" max="23" width="0.85546875" style="5" customWidth="1"/>
    <col min="24" max="24" width="9.28515625" style="5" bestFit="1" customWidth="1"/>
    <col min="25" max="25" width="10.85546875" style="5" bestFit="1" customWidth="1"/>
    <col min="26" max="26" width="0.85546875" style="1" customWidth="1"/>
    <col min="27" max="27" width="13.42578125" style="106" customWidth="1"/>
    <col min="28" max="30" width="9.140625" style="1"/>
    <col min="31" max="31" width="10.28515625" style="1" bestFit="1" customWidth="1"/>
    <col min="32" max="32" width="9.5703125" style="1" bestFit="1" customWidth="1"/>
    <col min="33" max="16384" width="9.140625" style="1"/>
  </cols>
  <sheetData>
    <row r="1" spans="1:32" ht="30" customHeight="1" x14ac:dyDescent="0.25">
      <c r="A1" s="130" t="s">
        <v>8</v>
      </c>
      <c r="B1" s="130"/>
      <c r="C1" s="9"/>
      <c r="D1" s="8"/>
      <c r="E1" s="8"/>
      <c r="F1" s="8"/>
      <c r="G1" s="10"/>
      <c r="H1" s="30"/>
      <c r="I1" s="125" t="s">
        <v>26</v>
      </c>
      <c r="J1" s="126"/>
      <c r="K1" s="33"/>
      <c r="L1" s="24"/>
      <c r="M1" s="33"/>
      <c r="N1" s="125" t="s">
        <v>27</v>
      </c>
      <c r="O1" s="126"/>
      <c r="P1" s="33"/>
      <c r="Q1" s="24"/>
      <c r="R1" s="33"/>
      <c r="S1" s="125" t="s">
        <v>28</v>
      </c>
      <c r="T1" s="126"/>
      <c r="U1" s="33"/>
      <c r="V1" s="24"/>
      <c r="W1" s="33"/>
      <c r="X1" s="118" t="s">
        <v>0</v>
      </c>
      <c r="Y1" s="119"/>
      <c r="Z1" s="30"/>
      <c r="AA1" s="100"/>
      <c r="AC1" s="7"/>
      <c r="AD1" s="7"/>
      <c r="AE1" s="7"/>
      <c r="AF1" s="11"/>
    </row>
    <row r="2" spans="1:32" ht="30" customHeight="1" x14ac:dyDescent="0.25">
      <c r="A2" s="12"/>
      <c r="B2" s="13"/>
      <c r="C2" s="14"/>
      <c r="D2" s="127" t="s">
        <v>7</v>
      </c>
      <c r="E2" s="128"/>
      <c r="F2" s="129"/>
      <c r="G2" s="10"/>
      <c r="H2" s="31"/>
      <c r="I2" s="120">
        <v>43901</v>
      </c>
      <c r="J2" s="122"/>
      <c r="K2" s="34"/>
      <c r="L2" s="35"/>
      <c r="M2" s="34"/>
      <c r="N2" s="120">
        <v>43902</v>
      </c>
      <c r="O2" s="122"/>
      <c r="P2" s="42"/>
      <c r="Q2" s="43"/>
      <c r="R2" s="42"/>
      <c r="S2" s="120">
        <v>43903</v>
      </c>
      <c r="T2" s="122"/>
      <c r="U2" s="36"/>
      <c r="V2" s="25"/>
      <c r="W2" s="36"/>
      <c r="X2" s="123"/>
      <c r="Y2" s="124"/>
      <c r="Z2" s="20"/>
      <c r="AA2" s="100"/>
      <c r="AB2" s="15"/>
      <c r="AC2" s="7"/>
      <c r="AD2" s="7"/>
      <c r="AE2" s="7"/>
      <c r="AF2" s="11"/>
    </row>
    <row r="3" spans="1:32" ht="30" customHeight="1" thickBot="1" x14ac:dyDescent="0.25">
      <c r="A3" s="50" t="s">
        <v>1</v>
      </c>
      <c r="B3" s="51" t="s">
        <v>2</v>
      </c>
      <c r="C3" s="52" t="s">
        <v>6</v>
      </c>
      <c r="D3" s="49" t="s">
        <v>24</v>
      </c>
      <c r="E3" s="49" t="s">
        <v>25</v>
      </c>
      <c r="F3" s="49" t="s">
        <v>24</v>
      </c>
      <c r="G3" s="17"/>
      <c r="H3" s="18"/>
      <c r="I3" s="53" t="s">
        <v>3</v>
      </c>
      <c r="J3" s="53" t="s">
        <v>4</v>
      </c>
      <c r="K3" s="37"/>
      <c r="L3" s="38"/>
      <c r="M3" s="37"/>
      <c r="N3" s="53" t="s">
        <v>3</v>
      </c>
      <c r="O3" s="53" t="s">
        <v>4</v>
      </c>
      <c r="P3" s="37"/>
      <c r="Q3" s="38"/>
      <c r="R3" s="37"/>
      <c r="S3" s="53" t="s">
        <v>3</v>
      </c>
      <c r="T3" s="53" t="s">
        <v>4</v>
      </c>
      <c r="U3" s="37"/>
      <c r="V3" s="38"/>
      <c r="W3" s="37"/>
      <c r="X3" s="53" t="s">
        <v>5</v>
      </c>
      <c r="Y3" s="53" t="s">
        <v>4</v>
      </c>
      <c r="Z3" s="18"/>
      <c r="AA3" s="59" t="s">
        <v>21</v>
      </c>
      <c r="AC3" s="16"/>
      <c r="AD3" s="16"/>
      <c r="AF3" s="19"/>
    </row>
    <row r="4" spans="1:32" ht="30" customHeight="1" thickTop="1" x14ac:dyDescent="0.2">
      <c r="A4" s="82" t="s">
        <v>34</v>
      </c>
      <c r="B4" s="82" t="s">
        <v>35</v>
      </c>
      <c r="C4" s="65">
        <v>14.4</v>
      </c>
      <c r="D4" s="60">
        <f t="shared" ref="D4:D15" si="0">ROUND((C4*128/113),0)</f>
        <v>16</v>
      </c>
      <c r="E4" s="60">
        <f t="shared" ref="E4:E15" si="1">ROUND((C4*127/113),0)</f>
        <v>16</v>
      </c>
      <c r="F4" s="60">
        <f t="shared" ref="F4:F15" si="2">ROUND((C4*128/113),0)</f>
        <v>16</v>
      </c>
      <c r="G4" s="10"/>
      <c r="H4" s="20"/>
      <c r="I4" s="45">
        <v>88</v>
      </c>
      <c r="J4" s="23">
        <f t="shared" ref="J4:J15" si="3">IF(I4&gt;0,ROUND((+I4-D4), 1),0)</f>
        <v>72</v>
      </c>
      <c r="K4" s="36"/>
      <c r="L4" s="39"/>
      <c r="M4" s="36"/>
      <c r="N4" s="45">
        <v>0</v>
      </c>
      <c r="O4" s="23">
        <f t="shared" ref="O4:O15" si="4">IF(N4&gt;0,ROUND((+N4-E4), 1),0)</f>
        <v>0</v>
      </c>
      <c r="P4" s="36"/>
      <c r="Q4" s="39"/>
      <c r="R4" s="36"/>
      <c r="S4" s="45">
        <v>87</v>
      </c>
      <c r="T4" s="23">
        <f t="shared" ref="T4:T14" si="5">IF(S4&gt;0,ROUND((+S4-F4), 1),0)</f>
        <v>71</v>
      </c>
      <c r="U4" s="36"/>
      <c r="V4" s="39"/>
      <c r="W4" s="36"/>
      <c r="X4" s="83">
        <f t="shared" ref="X4:X14" si="6">I4+N4+S4</f>
        <v>175</v>
      </c>
      <c r="Y4" s="63">
        <f t="shared" ref="Y4:Y14" si="7">SUM(J4,O4,T4)</f>
        <v>143</v>
      </c>
      <c r="Z4" s="70"/>
      <c r="AA4" s="84" t="s">
        <v>20</v>
      </c>
    </row>
    <row r="5" spans="1:32" ht="30" customHeight="1" x14ac:dyDescent="0.25">
      <c r="A5" s="87" t="s">
        <v>29</v>
      </c>
      <c r="B5" s="87" t="s">
        <v>33</v>
      </c>
      <c r="C5" s="65">
        <v>14</v>
      </c>
      <c r="D5" s="60">
        <f t="shared" si="0"/>
        <v>16</v>
      </c>
      <c r="E5" s="60">
        <f t="shared" si="1"/>
        <v>16</v>
      </c>
      <c r="F5" s="60">
        <f t="shared" si="2"/>
        <v>16</v>
      </c>
      <c r="G5" s="10"/>
      <c r="H5" s="20"/>
      <c r="I5" s="45">
        <v>93</v>
      </c>
      <c r="J5" s="23">
        <f t="shared" si="3"/>
        <v>77</v>
      </c>
      <c r="K5" s="36"/>
      <c r="L5" s="39"/>
      <c r="M5" s="36"/>
      <c r="N5" s="45">
        <v>0</v>
      </c>
      <c r="O5" s="23">
        <f t="shared" si="4"/>
        <v>0</v>
      </c>
      <c r="P5" s="36"/>
      <c r="Q5" s="39"/>
      <c r="R5" s="36"/>
      <c r="S5" s="45">
        <v>88</v>
      </c>
      <c r="T5" s="23">
        <f t="shared" si="5"/>
        <v>72</v>
      </c>
      <c r="U5" s="36"/>
      <c r="V5" s="39"/>
      <c r="W5" s="36"/>
      <c r="X5" s="63">
        <f t="shared" si="6"/>
        <v>181</v>
      </c>
      <c r="Y5" s="88">
        <f t="shared" si="7"/>
        <v>149</v>
      </c>
      <c r="Z5" s="70"/>
      <c r="AA5" s="101" t="s">
        <v>16</v>
      </c>
      <c r="AC5" s="16"/>
      <c r="AD5" s="16"/>
      <c r="AF5" s="19"/>
    </row>
    <row r="6" spans="1:32" ht="30" customHeight="1" x14ac:dyDescent="0.25">
      <c r="A6" s="89" t="s">
        <v>38</v>
      </c>
      <c r="B6" s="89" t="s">
        <v>39</v>
      </c>
      <c r="C6" s="65">
        <v>14.6</v>
      </c>
      <c r="D6" s="60">
        <f t="shared" si="0"/>
        <v>17</v>
      </c>
      <c r="E6" s="60">
        <f t="shared" si="1"/>
        <v>16</v>
      </c>
      <c r="F6" s="60">
        <f t="shared" si="2"/>
        <v>17</v>
      </c>
      <c r="G6" s="10"/>
      <c r="H6" s="20"/>
      <c r="I6" s="45">
        <v>88</v>
      </c>
      <c r="J6" s="23">
        <f t="shared" si="3"/>
        <v>71</v>
      </c>
      <c r="K6" s="36"/>
      <c r="L6" s="39"/>
      <c r="M6" s="36"/>
      <c r="N6" s="45">
        <v>0</v>
      </c>
      <c r="O6" s="23">
        <f t="shared" si="4"/>
        <v>0</v>
      </c>
      <c r="P6" s="36"/>
      <c r="Q6" s="39"/>
      <c r="R6" s="36"/>
      <c r="S6" s="45">
        <v>95</v>
      </c>
      <c r="T6" s="23">
        <f t="shared" si="5"/>
        <v>78</v>
      </c>
      <c r="U6" s="36"/>
      <c r="V6" s="39"/>
      <c r="W6" s="36"/>
      <c r="X6" s="23">
        <f t="shared" si="6"/>
        <v>183</v>
      </c>
      <c r="Y6" s="90">
        <f t="shared" si="7"/>
        <v>149</v>
      </c>
      <c r="Z6" s="70"/>
      <c r="AA6" s="102" t="s">
        <v>15</v>
      </c>
      <c r="AC6" s="16"/>
      <c r="AD6" s="16"/>
      <c r="AF6" s="19"/>
    </row>
    <row r="7" spans="1:32" ht="30" customHeight="1" x14ac:dyDescent="0.25">
      <c r="A7" s="91" t="s">
        <v>42</v>
      </c>
      <c r="B7" s="91" t="s">
        <v>43</v>
      </c>
      <c r="C7" s="65">
        <v>15.6</v>
      </c>
      <c r="D7" s="60">
        <f t="shared" si="0"/>
        <v>18</v>
      </c>
      <c r="E7" s="60">
        <f t="shared" si="1"/>
        <v>18</v>
      </c>
      <c r="F7" s="60">
        <f t="shared" si="2"/>
        <v>18</v>
      </c>
      <c r="G7" s="10"/>
      <c r="H7" s="20"/>
      <c r="I7" s="45">
        <v>101</v>
      </c>
      <c r="J7" s="23">
        <f t="shared" si="3"/>
        <v>83</v>
      </c>
      <c r="K7" s="36"/>
      <c r="L7" s="39"/>
      <c r="M7" s="36"/>
      <c r="N7" s="45">
        <v>0</v>
      </c>
      <c r="O7" s="23">
        <f t="shared" si="4"/>
        <v>0</v>
      </c>
      <c r="P7" s="36"/>
      <c r="Q7" s="39"/>
      <c r="R7" s="36"/>
      <c r="S7" s="45">
        <v>89</v>
      </c>
      <c r="T7" s="23">
        <f t="shared" si="5"/>
        <v>71</v>
      </c>
      <c r="U7" s="36"/>
      <c r="V7" s="39"/>
      <c r="W7" s="36"/>
      <c r="X7" s="23">
        <f t="shared" si="6"/>
        <v>190</v>
      </c>
      <c r="Y7" s="92">
        <f t="shared" si="7"/>
        <v>154</v>
      </c>
      <c r="Z7" s="70"/>
      <c r="AA7" s="103" t="s">
        <v>17</v>
      </c>
      <c r="AC7" s="16"/>
      <c r="AD7" s="16"/>
      <c r="AF7" s="19"/>
    </row>
    <row r="8" spans="1:32" ht="30" customHeight="1" x14ac:dyDescent="0.25">
      <c r="A8" s="64" t="s">
        <v>31</v>
      </c>
      <c r="B8" s="64" t="s">
        <v>32</v>
      </c>
      <c r="C8" s="65">
        <v>13.6</v>
      </c>
      <c r="D8" s="60">
        <f t="shared" si="0"/>
        <v>15</v>
      </c>
      <c r="E8" s="60">
        <f t="shared" si="1"/>
        <v>15</v>
      </c>
      <c r="F8" s="60">
        <f t="shared" si="2"/>
        <v>15</v>
      </c>
      <c r="G8" s="10"/>
      <c r="H8" s="20"/>
      <c r="I8" s="45">
        <v>94</v>
      </c>
      <c r="J8" s="23">
        <f t="shared" si="3"/>
        <v>79</v>
      </c>
      <c r="K8" s="36"/>
      <c r="L8" s="39"/>
      <c r="M8" s="36"/>
      <c r="N8" s="45">
        <v>0</v>
      </c>
      <c r="O8" s="23">
        <f t="shared" si="4"/>
        <v>0</v>
      </c>
      <c r="P8" s="36"/>
      <c r="Q8" s="39"/>
      <c r="R8" s="36"/>
      <c r="S8" s="45">
        <v>92</v>
      </c>
      <c r="T8" s="23">
        <f t="shared" si="5"/>
        <v>77</v>
      </c>
      <c r="U8" s="36"/>
      <c r="V8" s="39"/>
      <c r="W8" s="36"/>
      <c r="X8" s="63">
        <f t="shared" si="6"/>
        <v>186</v>
      </c>
      <c r="Y8" s="63">
        <f t="shared" si="7"/>
        <v>156</v>
      </c>
      <c r="Z8" s="20"/>
      <c r="AA8" s="104"/>
      <c r="AC8" s="16"/>
      <c r="AD8" s="16"/>
      <c r="AF8" s="19"/>
    </row>
    <row r="9" spans="1:32" ht="30" customHeight="1" x14ac:dyDescent="0.2">
      <c r="A9" s="64" t="s">
        <v>36</v>
      </c>
      <c r="B9" s="64" t="s">
        <v>37</v>
      </c>
      <c r="C9" s="65">
        <v>14.6</v>
      </c>
      <c r="D9" s="60">
        <f t="shared" si="0"/>
        <v>17</v>
      </c>
      <c r="E9" s="60">
        <f t="shared" si="1"/>
        <v>16</v>
      </c>
      <c r="F9" s="60">
        <f t="shared" si="2"/>
        <v>17</v>
      </c>
      <c r="G9" s="10"/>
      <c r="H9" s="20"/>
      <c r="I9" s="45">
        <v>103</v>
      </c>
      <c r="J9" s="23">
        <f t="shared" si="3"/>
        <v>86</v>
      </c>
      <c r="K9" s="36"/>
      <c r="L9" s="39"/>
      <c r="M9" s="36"/>
      <c r="N9" s="45">
        <v>0</v>
      </c>
      <c r="O9" s="23">
        <f t="shared" si="4"/>
        <v>0</v>
      </c>
      <c r="P9" s="36"/>
      <c r="Q9" s="39"/>
      <c r="R9" s="36"/>
      <c r="S9" s="45">
        <v>94</v>
      </c>
      <c r="T9" s="23">
        <f t="shared" si="5"/>
        <v>77</v>
      </c>
      <c r="U9" s="36"/>
      <c r="V9" s="39"/>
      <c r="W9" s="36"/>
      <c r="X9" s="23">
        <f t="shared" si="6"/>
        <v>197</v>
      </c>
      <c r="Y9" s="23">
        <f t="shared" si="7"/>
        <v>163</v>
      </c>
      <c r="Z9" s="20"/>
      <c r="AA9" s="105"/>
      <c r="AC9" s="16"/>
      <c r="AD9" s="16"/>
      <c r="AF9" s="19"/>
    </row>
    <row r="10" spans="1:32" ht="30" customHeight="1" x14ac:dyDescent="0.2">
      <c r="A10" s="64" t="s">
        <v>40</v>
      </c>
      <c r="B10" s="64" t="s">
        <v>41</v>
      </c>
      <c r="C10" s="65">
        <v>14.8</v>
      </c>
      <c r="D10" s="60">
        <f t="shared" si="0"/>
        <v>17</v>
      </c>
      <c r="E10" s="60">
        <f t="shared" si="1"/>
        <v>17</v>
      </c>
      <c r="F10" s="60">
        <f t="shared" si="2"/>
        <v>17</v>
      </c>
      <c r="G10" s="10"/>
      <c r="H10" s="20"/>
      <c r="I10" s="45">
        <v>100</v>
      </c>
      <c r="J10" s="23">
        <f t="shared" si="3"/>
        <v>83</v>
      </c>
      <c r="K10" s="36"/>
      <c r="L10" s="39"/>
      <c r="M10" s="36"/>
      <c r="N10" s="45">
        <v>0</v>
      </c>
      <c r="O10" s="23">
        <f t="shared" si="4"/>
        <v>0</v>
      </c>
      <c r="P10" s="36"/>
      <c r="Q10" s="39"/>
      <c r="R10" s="36"/>
      <c r="S10" s="45">
        <v>101</v>
      </c>
      <c r="T10" s="23">
        <f t="shared" si="5"/>
        <v>84</v>
      </c>
      <c r="U10" s="36"/>
      <c r="V10" s="39"/>
      <c r="W10" s="36"/>
      <c r="X10" s="23">
        <f t="shared" si="6"/>
        <v>201</v>
      </c>
      <c r="Y10" s="23">
        <f t="shared" si="7"/>
        <v>167</v>
      </c>
      <c r="Z10" s="20"/>
      <c r="AA10" s="105"/>
      <c r="AC10" s="16"/>
      <c r="AD10" s="16"/>
      <c r="AF10" s="19"/>
    </row>
    <row r="11" spans="1:32" ht="30" customHeight="1" x14ac:dyDescent="0.2">
      <c r="A11" s="64" t="s">
        <v>139</v>
      </c>
      <c r="B11" s="64" t="s">
        <v>140</v>
      </c>
      <c r="C11" s="65">
        <v>19</v>
      </c>
      <c r="D11" s="60">
        <f t="shared" si="0"/>
        <v>22</v>
      </c>
      <c r="E11" s="60">
        <f t="shared" si="1"/>
        <v>21</v>
      </c>
      <c r="F11" s="60">
        <f t="shared" si="2"/>
        <v>22</v>
      </c>
      <c r="G11" s="10"/>
      <c r="H11" s="20"/>
      <c r="I11" s="45">
        <v>108</v>
      </c>
      <c r="J11" s="23">
        <f t="shared" si="3"/>
        <v>86</v>
      </c>
      <c r="K11" s="36"/>
      <c r="L11" s="39"/>
      <c r="M11" s="36"/>
      <c r="N11" s="45">
        <v>0</v>
      </c>
      <c r="O11" s="23">
        <f t="shared" si="4"/>
        <v>0</v>
      </c>
      <c r="P11" s="36"/>
      <c r="Q11" s="39"/>
      <c r="R11" s="36"/>
      <c r="S11" s="45">
        <v>107</v>
      </c>
      <c r="T11" s="23">
        <f t="shared" si="5"/>
        <v>85</v>
      </c>
      <c r="U11" s="36"/>
      <c r="V11" s="39"/>
      <c r="W11" s="36"/>
      <c r="X11" s="23">
        <f t="shared" si="6"/>
        <v>215</v>
      </c>
      <c r="Y11" s="23">
        <f t="shared" si="7"/>
        <v>171</v>
      </c>
      <c r="Z11" s="20"/>
      <c r="AA11" s="105"/>
      <c r="AC11" s="16"/>
      <c r="AD11" s="16"/>
      <c r="AF11" s="19"/>
    </row>
    <row r="12" spans="1:32" ht="30" customHeight="1" x14ac:dyDescent="0.2">
      <c r="A12" s="64" t="s">
        <v>46</v>
      </c>
      <c r="B12" s="64" t="s">
        <v>47</v>
      </c>
      <c r="C12" s="65">
        <v>17.7</v>
      </c>
      <c r="D12" s="60">
        <f t="shared" si="0"/>
        <v>20</v>
      </c>
      <c r="E12" s="60">
        <f t="shared" si="1"/>
        <v>20</v>
      </c>
      <c r="F12" s="60">
        <f t="shared" si="2"/>
        <v>20</v>
      </c>
      <c r="G12" s="10"/>
      <c r="H12" s="20"/>
      <c r="I12" s="45">
        <v>104</v>
      </c>
      <c r="J12" s="23">
        <f t="shared" si="3"/>
        <v>84</v>
      </c>
      <c r="K12" s="36"/>
      <c r="L12" s="39"/>
      <c r="M12" s="36"/>
      <c r="N12" s="45">
        <v>0</v>
      </c>
      <c r="O12" s="23">
        <f t="shared" si="4"/>
        <v>0</v>
      </c>
      <c r="P12" s="36"/>
      <c r="Q12" s="39"/>
      <c r="R12" s="36"/>
      <c r="S12" s="45">
        <v>108</v>
      </c>
      <c r="T12" s="23">
        <f t="shared" si="5"/>
        <v>88</v>
      </c>
      <c r="U12" s="36"/>
      <c r="V12" s="39"/>
      <c r="W12" s="36"/>
      <c r="X12" s="23">
        <f t="shared" si="6"/>
        <v>212</v>
      </c>
      <c r="Y12" s="23">
        <f t="shared" si="7"/>
        <v>172</v>
      </c>
      <c r="Z12" s="20"/>
      <c r="AA12" s="105"/>
      <c r="AC12" s="16"/>
      <c r="AD12" s="16"/>
      <c r="AF12" s="19"/>
    </row>
    <row r="13" spans="1:32" ht="30" customHeight="1" x14ac:dyDescent="0.2">
      <c r="A13" s="64" t="s">
        <v>44</v>
      </c>
      <c r="B13" s="64" t="s">
        <v>45</v>
      </c>
      <c r="C13" s="65">
        <v>17.5</v>
      </c>
      <c r="D13" s="60">
        <f t="shared" si="0"/>
        <v>20</v>
      </c>
      <c r="E13" s="60">
        <f t="shared" si="1"/>
        <v>20</v>
      </c>
      <c r="F13" s="60">
        <f t="shared" si="2"/>
        <v>20</v>
      </c>
      <c r="G13" s="10"/>
      <c r="H13" s="20"/>
      <c r="I13" s="45">
        <v>110</v>
      </c>
      <c r="J13" s="23">
        <f t="shared" si="3"/>
        <v>90</v>
      </c>
      <c r="K13" s="36"/>
      <c r="L13" s="39"/>
      <c r="M13" s="36"/>
      <c r="N13" s="45">
        <v>0</v>
      </c>
      <c r="O13" s="23">
        <f t="shared" si="4"/>
        <v>0</v>
      </c>
      <c r="P13" s="36"/>
      <c r="Q13" s="39"/>
      <c r="R13" s="36"/>
      <c r="S13" s="45">
        <v>102</v>
      </c>
      <c r="T13" s="23">
        <f t="shared" si="5"/>
        <v>82</v>
      </c>
      <c r="U13" s="36"/>
      <c r="V13" s="39"/>
      <c r="W13" s="36"/>
      <c r="X13" s="23">
        <f t="shared" si="6"/>
        <v>212</v>
      </c>
      <c r="Y13" s="23">
        <f t="shared" si="7"/>
        <v>172</v>
      </c>
      <c r="Z13" s="20"/>
      <c r="AA13" s="105"/>
      <c r="AC13" s="16"/>
      <c r="AD13" s="16"/>
      <c r="AF13" s="19"/>
    </row>
    <row r="14" spans="1:32" ht="30" customHeight="1" x14ac:dyDescent="0.2">
      <c r="A14" s="64" t="s">
        <v>29</v>
      </c>
      <c r="B14" s="64" t="s">
        <v>30</v>
      </c>
      <c r="C14" s="65">
        <v>9.8000000000000007</v>
      </c>
      <c r="D14" s="60">
        <f t="shared" si="0"/>
        <v>11</v>
      </c>
      <c r="E14" s="60">
        <f t="shared" si="1"/>
        <v>11</v>
      </c>
      <c r="F14" s="60">
        <f t="shared" si="2"/>
        <v>11</v>
      </c>
      <c r="G14" s="21"/>
      <c r="H14" s="20"/>
      <c r="I14" s="45">
        <v>109</v>
      </c>
      <c r="J14" s="23">
        <f t="shared" si="3"/>
        <v>98</v>
      </c>
      <c r="K14" s="36"/>
      <c r="L14" s="39"/>
      <c r="M14" s="36"/>
      <c r="N14" s="45">
        <v>0</v>
      </c>
      <c r="O14" s="23">
        <f t="shared" si="4"/>
        <v>0</v>
      </c>
      <c r="P14" s="36"/>
      <c r="Q14" s="39"/>
      <c r="R14" s="36"/>
      <c r="S14" s="45">
        <v>99</v>
      </c>
      <c r="T14" s="23">
        <f t="shared" si="5"/>
        <v>88</v>
      </c>
      <c r="U14" s="36"/>
      <c r="V14" s="39"/>
      <c r="W14" s="36"/>
      <c r="X14" s="63">
        <f t="shared" si="6"/>
        <v>208</v>
      </c>
      <c r="Y14" s="63">
        <f t="shared" si="7"/>
        <v>186</v>
      </c>
      <c r="Z14" s="20"/>
      <c r="AA14" s="105"/>
      <c r="AC14" s="16"/>
      <c r="AD14" s="16"/>
      <c r="AF14" s="19"/>
    </row>
    <row r="15" spans="1:32" ht="30" customHeight="1" x14ac:dyDescent="0.2">
      <c r="A15" s="64" t="s">
        <v>48</v>
      </c>
      <c r="B15" s="64" t="s">
        <v>49</v>
      </c>
      <c r="C15" s="65">
        <v>18.600000000000001</v>
      </c>
      <c r="D15" s="60">
        <f t="shared" si="0"/>
        <v>21</v>
      </c>
      <c r="E15" s="60">
        <f t="shared" si="1"/>
        <v>21</v>
      </c>
      <c r="F15" s="60">
        <f t="shared" si="2"/>
        <v>21</v>
      </c>
      <c r="G15" s="10"/>
      <c r="H15" s="20"/>
      <c r="I15" s="45">
        <v>94</v>
      </c>
      <c r="J15" s="23">
        <f t="shared" si="3"/>
        <v>73</v>
      </c>
      <c r="K15" s="36"/>
      <c r="L15" s="39"/>
      <c r="M15" s="36"/>
      <c r="N15" s="45">
        <v>0</v>
      </c>
      <c r="O15" s="23">
        <f t="shared" si="4"/>
        <v>0</v>
      </c>
      <c r="P15" s="36"/>
      <c r="Q15" s="39"/>
      <c r="R15" s="36"/>
      <c r="S15" s="45" t="s">
        <v>142</v>
      </c>
      <c r="T15" s="97" t="s">
        <v>143</v>
      </c>
      <c r="U15" s="36"/>
      <c r="V15" s="39"/>
      <c r="W15" s="36"/>
      <c r="X15" s="23" t="s">
        <v>142</v>
      </c>
      <c r="Y15" s="97" t="s">
        <v>143</v>
      </c>
      <c r="Z15" s="20"/>
      <c r="AA15" s="105"/>
      <c r="AC15" s="16"/>
      <c r="AD15" s="16"/>
      <c r="AF15" s="19"/>
    </row>
    <row r="16" spans="1:32" ht="12.75" customHeight="1" x14ac:dyDescent="0.2">
      <c r="A16" s="7"/>
      <c r="B16" s="22"/>
      <c r="C16" s="9"/>
      <c r="D16" s="8"/>
      <c r="E16" s="8"/>
      <c r="F16" s="8"/>
      <c r="G16" s="7"/>
      <c r="H16" s="7"/>
      <c r="I16" s="7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7"/>
      <c r="AC16" s="16"/>
      <c r="AD16" s="16"/>
      <c r="AF16" s="19"/>
    </row>
    <row r="17" spans="1:32" ht="26.25" customHeight="1" x14ac:dyDescent="0.2">
      <c r="AC17" s="7"/>
      <c r="AD17" s="7"/>
      <c r="AF17" s="19"/>
    </row>
    <row r="18" spans="1:32" ht="30" customHeight="1" x14ac:dyDescent="0.4">
      <c r="G18" s="27"/>
      <c r="H18" s="27"/>
      <c r="I18" s="27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2"/>
    </row>
    <row r="19" spans="1:32" ht="30" customHeight="1" x14ac:dyDescent="0.25">
      <c r="A19" s="130" t="s">
        <v>9</v>
      </c>
      <c r="B19" s="130"/>
      <c r="C19" s="9"/>
      <c r="D19" s="8"/>
      <c r="E19" s="8"/>
      <c r="F19" s="8"/>
      <c r="G19" s="10"/>
      <c r="H19" s="30"/>
      <c r="I19" s="125" t="str">
        <f t="shared" ref="I19" si="8">$I$1</f>
        <v>Day 1               Willow Glen</v>
      </c>
      <c r="J19" s="126"/>
      <c r="K19" s="33"/>
      <c r="L19" s="24"/>
      <c r="M19" s="33"/>
      <c r="N19" s="125" t="str">
        <f>N1</f>
        <v xml:space="preserve">Day 2                    Oak Glen </v>
      </c>
      <c r="O19" s="126"/>
      <c r="P19" s="33"/>
      <c r="Q19" s="24"/>
      <c r="R19" s="33"/>
      <c r="S19" s="125" t="str">
        <f t="shared" ref="S19" si="9">$S$1</f>
        <v>Day 3               Willow Glen</v>
      </c>
      <c r="T19" s="126"/>
      <c r="U19" s="33"/>
      <c r="V19" s="24"/>
      <c r="W19" s="33"/>
      <c r="X19" s="118" t="s">
        <v>0</v>
      </c>
      <c r="Y19" s="119"/>
      <c r="Z19" s="30"/>
      <c r="AA19" s="117"/>
      <c r="AB19" s="75"/>
    </row>
    <row r="20" spans="1:32" ht="30" customHeight="1" x14ac:dyDescent="0.25">
      <c r="A20" s="12"/>
      <c r="B20" s="13"/>
      <c r="C20" s="14"/>
      <c r="D20" s="48"/>
      <c r="E20" s="58" t="s">
        <v>7</v>
      </c>
      <c r="F20" s="47"/>
      <c r="H20" s="32"/>
      <c r="I20" s="120">
        <f t="shared" ref="I20" si="10">$I$2</f>
        <v>43901</v>
      </c>
      <c r="J20" s="122"/>
      <c r="K20" s="34"/>
      <c r="L20" s="35"/>
      <c r="M20" s="34"/>
      <c r="N20" s="120">
        <f t="shared" ref="N20" si="11">$N$2</f>
        <v>43902</v>
      </c>
      <c r="O20" s="121"/>
      <c r="P20" s="44"/>
      <c r="Q20" s="43"/>
      <c r="R20" s="44"/>
      <c r="S20" s="120">
        <f t="shared" ref="S20" si="12">$S$2</f>
        <v>43903</v>
      </c>
      <c r="T20" s="122"/>
      <c r="U20" s="36"/>
      <c r="V20" s="25"/>
      <c r="W20" s="36"/>
      <c r="X20" s="123"/>
      <c r="Y20" s="124"/>
      <c r="Z20" s="20"/>
    </row>
    <row r="21" spans="1:32" ht="30" customHeight="1" thickBot="1" x14ac:dyDescent="0.25">
      <c r="A21" s="50" t="s">
        <v>1</v>
      </c>
      <c r="B21" s="51" t="s">
        <v>2</v>
      </c>
      <c r="C21" s="52" t="s">
        <v>6</v>
      </c>
      <c r="D21" s="49" t="s">
        <v>24</v>
      </c>
      <c r="E21" s="49" t="s">
        <v>25</v>
      </c>
      <c r="F21" s="49" t="s">
        <v>24</v>
      </c>
      <c r="G21" s="54"/>
      <c r="H21" s="55"/>
      <c r="I21" s="53" t="s">
        <v>3</v>
      </c>
      <c r="J21" s="53" t="s">
        <v>4</v>
      </c>
      <c r="K21" s="56"/>
      <c r="L21" s="57"/>
      <c r="M21" s="56"/>
      <c r="N21" s="53" t="s">
        <v>3</v>
      </c>
      <c r="O21" s="53" t="s">
        <v>4</v>
      </c>
      <c r="P21" s="56"/>
      <c r="Q21" s="57"/>
      <c r="R21" s="56"/>
      <c r="S21" s="53" t="s">
        <v>3</v>
      </c>
      <c r="T21" s="53" t="s">
        <v>4</v>
      </c>
      <c r="U21" s="56"/>
      <c r="V21" s="57"/>
      <c r="W21" s="56"/>
      <c r="X21" s="53" t="s">
        <v>5</v>
      </c>
      <c r="Y21" s="53" t="s">
        <v>4</v>
      </c>
      <c r="Z21" s="18"/>
      <c r="AA21" s="59" t="s">
        <v>21</v>
      </c>
    </row>
    <row r="22" spans="1:32" ht="30" customHeight="1" thickTop="1" x14ac:dyDescent="0.25">
      <c r="A22" s="87" t="s">
        <v>54</v>
      </c>
      <c r="B22" s="87" t="s">
        <v>55</v>
      </c>
      <c r="C22" s="65">
        <v>21.7</v>
      </c>
      <c r="D22" s="60">
        <f t="shared" ref="D22:D32" si="13">ROUND((C22*128/113),0)</f>
        <v>25</v>
      </c>
      <c r="E22" s="60">
        <f t="shared" ref="E22:E32" si="14">ROUND((C22*127/113),0)</f>
        <v>24</v>
      </c>
      <c r="F22" s="60">
        <f t="shared" ref="F22:F32" si="15">ROUND((C22*128/113),0)</f>
        <v>25</v>
      </c>
      <c r="G22" s="46"/>
      <c r="H22" s="20"/>
      <c r="I22" s="45">
        <v>104</v>
      </c>
      <c r="J22" s="23">
        <f t="shared" ref="J22:J32" si="16">IF(I22&gt;0,ROUND((+I22-D22), 1),0)</f>
        <v>79</v>
      </c>
      <c r="K22" s="36"/>
      <c r="L22" s="39"/>
      <c r="M22" s="36"/>
      <c r="N22" s="45">
        <v>0</v>
      </c>
      <c r="O22" s="23">
        <f t="shared" ref="O22:O32" si="17">IF(N22&gt;0,ROUND((+N22-E22), 1),0)</f>
        <v>0</v>
      </c>
      <c r="P22" s="36"/>
      <c r="Q22" s="39"/>
      <c r="R22" s="36"/>
      <c r="S22" s="45">
        <v>105</v>
      </c>
      <c r="T22" s="23">
        <f t="shared" ref="T22:T29" si="18">IF(S22&gt;0,ROUND((+S22-F22), 1),0)</f>
        <v>80</v>
      </c>
      <c r="U22" s="36"/>
      <c r="V22" s="39"/>
      <c r="W22" s="36"/>
      <c r="X22" s="23">
        <f t="shared" ref="X22:X29" si="19">I22+N22+S22</f>
        <v>209</v>
      </c>
      <c r="Y22" s="88">
        <f t="shared" ref="Y22:Y29" si="20">SUM(J22,O22,T22)</f>
        <v>159</v>
      </c>
      <c r="Z22" s="70"/>
      <c r="AA22" s="107" t="s">
        <v>16</v>
      </c>
      <c r="AC22" s="16"/>
      <c r="AD22" s="16"/>
      <c r="AF22" s="19"/>
    </row>
    <row r="23" spans="1:32" ht="30" customHeight="1" x14ac:dyDescent="0.25">
      <c r="A23" s="89" t="s">
        <v>60</v>
      </c>
      <c r="B23" s="89" t="s">
        <v>61</v>
      </c>
      <c r="C23" s="65">
        <v>23.9</v>
      </c>
      <c r="D23" s="60">
        <f t="shared" si="13"/>
        <v>27</v>
      </c>
      <c r="E23" s="60">
        <f t="shared" si="14"/>
        <v>27</v>
      </c>
      <c r="F23" s="60">
        <f t="shared" si="15"/>
        <v>27</v>
      </c>
      <c r="G23" s="46"/>
      <c r="H23" s="20"/>
      <c r="I23" s="45">
        <v>109</v>
      </c>
      <c r="J23" s="23">
        <f t="shared" si="16"/>
        <v>82</v>
      </c>
      <c r="K23" s="36"/>
      <c r="L23" s="39"/>
      <c r="M23" s="36"/>
      <c r="N23" s="45">
        <v>0</v>
      </c>
      <c r="O23" s="23">
        <f t="shared" si="17"/>
        <v>0</v>
      </c>
      <c r="P23" s="36"/>
      <c r="Q23" s="39"/>
      <c r="R23" s="36"/>
      <c r="S23" s="45">
        <v>106</v>
      </c>
      <c r="T23" s="23">
        <f t="shared" si="18"/>
        <v>79</v>
      </c>
      <c r="U23" s="36"/>
      <c r="V23" s="39"/>
      <c r="W23" s="36"/>
      <c r="X23" s="23">
        <f t="shared" si="19"/>
        <v>215</v>
      </c>
      <c r="Y23" s="90">
        <f t="shared" si="20"/>
        <v>161</v>
      </c>
      <c r="Z23" s="70"/>
      <c r="AA23" s="108" t="s">
        <v>15</v>
      </c>
      <c r="AC23" s="16"/>
      <c r="AD23" s="16"/>
      <c r="AF23" s="19"/>
    </row>
    <row r="24" spans="1:32" ht="30" customHeight="1" x14ac:dyDescent="0.25">
      <c r="A24" s="91" t="s">
        <v>50</v>
      </c>
      <c r="B24" s="91" t="s">
        <v>51</v>
      </c>
      <c r="C24" s="65">
        <v>20.2</v>
      </c>
      <c r="D24" s="60">
        <f t="shared" si="13"/>
        <v>23</v>
      </c>
      <c r="E24" s="60">
        <f t="shared" si="14"/>
        <v>23</v>
      </c>
      <c r="F24" s="60">
        <f t="shared" si="15"/>
        <v>23</v>
      </c>
      <c r="G24" s="66"/>
      <c r="H24" s="32"/>
      <c r="I24" s="45">
        <v>112</v>
      </c>
      <c r="J24" s="23">
        <f t="shared" si="16"/>
        <v>89</v>
      </c>
      <c r="K24" s="36"/>
      <c r="L24" s="39"/>
      <c r="M24" s="36"/>
      <c r="N24" s="45">
        <v>0</v>
      </c>
      <c r="O24" s="23">
        <f t="shared" si="17"/>
        <v>0</v>
      </c>
      <c r="P24" s="36"/>
      <c r="Q24" s="39"/>
      <c r="R24" s="36"/>
      <c r="S24" s="45">
        <v>98</v>
      </c>
      <c r="T24" s="23">
        <f t="shared" si="18"/>
        <v>75</v>
      </c>
      <c r="U24" s="36"/>
      <c r="V24" s="39"/>
      <c r="W24" s="36"/>
      <c r="X24" s="23">
        <f t="shared" si="19"/>
        <v>210</v>
      </c>
      <c r="Y24" s="92">
        <f t="shared" si="20"/>
        <v>164</v>
      </c>
      <c r="Z24" s="70"/>
      <c r="AA24" s="109" t="s">
        <v>17</v>
      </c>
    </row>
    <row r="25" spans="1:32" ht="30" customHeight="1" x14ac:dyDescent="0.25">
      <c r="A25" s="64" t="s">
        <v>68</v>
      </c>
      <c r="B25" s="64" t="s">
        <v>69</v>
      </c>
      <c r="C25" s="65">
        <v>27.8</v>
      </c>
      <c r="D25" s="60">
        <f t="shared" si="13"/>
        <v>31</v>
      </c>
      <c r="E25" s="60">
        <f t="shared" si="14"/>
        <v>31</v>
      </c>
      <c r="F25" s="60">
        <f t="shared" si="15"/>
        <v>31</v>
      </c>
      <c r="G25" s="66"/>
      <c r="H25" s="32"/>
      <c r="I25" s="45">
        <v>108</v>
      </c>
      <c r="J25" s="23">
        <f t="shared" si="16"/>
        <v>77</v>
      </c>
      <c r="K25" s="36"/>
      <c r="L25" s="39"/>
      <c r="M25" s="36"/>
      <c r="N25" s="45">
        <v>0</v>
      </c>
      <c r="O25" s="23">
        <f t="shared" si="17"/>
        <v>0</v>
      </c>
      <c r="P25" s="36"/>
      <c r="Q25" s="39"/>
      <c r="R25" s="36"/>
      <c r="S25" s="45">
        <v>123</v>
      </c>
      <c r="T25" s="23">
        <f t="shared" si="18"/>
        <v>92</v>
      </c>
      <c r="U25" s="36"/>
      <c r="V25" s="39"/>
      <c r="W25" s="36"/>
      <c r="X25" s="23">
        <f t="shared" si="19"/>
        <v>231</v>
      </c>
      <c r="Y25" s="23">
        <f t="shared" si="20"/>
        <v>169</v>
      </c>
      <c r="Z25" s="20"/>
      <c r="AA25" s="110"/>
    </row>
    <row r="26" spans="1:32" ht="30" customHeight="1" x14ac:dyDescent="0.25">
      <c r="A26" s="64" t="s">
        <v>58</v>
      </c>
      <c r="B26" s="64" t="s">
        <v>59</v>
      </c>
      <c r="C26" s="65">
        <v>22.7</v>
      </c>
      <c r="D26" s="60">
        <f t="shared" si="13"/>
        <v>26</v>
      </c>
      <c r="E26" s="60">
        <f t="shared" si="14"/>
        <v>26</v>
      </c>
      <c r="F26" s="60">
        <f t="shared" si="15"/>
        <v>26</v>
      </c>
      <c r="G26" s="7"/>
      <c r="H26" s="32"/>
      <c r="I26" s="45">
        <v>115</v>
      </c>
      <c r="J26" s="23">
        <f t="shared" si="16"/>
        <v>89</v>
      </c>
      <c r="K26" s="36"/>
      <c r="L26" s="39"/>
      <c r="M26" s="36"/>
      <c r="N26" s="45">
        <v>0</v>
      </c>
      <c r="O26" s="23">
        <f t="shared" si="17"/>
        <v>0</v>
      </c>
      <c r="P26" s="36"/>
      <c r="Q26" s="39"/>
      <c r="R26" s="36"/>
      <c r="S26" s="45">
        <v>108</v>
      </c>
      <c r="T26" s="23">
        <f t="shared" si="18"/>
        <v>82</v>
      </c>
      <c r="U26" s="36"/>
      <c r="V26" s="39"/>
      <c r="W26" s="36"/>
      <c r="X26" s="23">
        <f t="shared" si="19"/>
        <v>223</v>
      </c>
      <c r="Y26" s="61">
        <f t="shared" si="20"/>
        <v>171</v>
      </c>
      <c r="Z26" s="20"/>
      <c r="AA26" s="104"/>
    </row>
    <row r="27" spans="1:32" ht="30" customHeight="1" x14ac:dyDescent="0.2">
      <c r="A27" s="64" t="s">
        <v>64</v>
      </c>
      <c r="B27" s="64" t="s">
        <v>65</v>
      </c>
      <c r="C27" s="65">
        <v>24.8</v>
      </c>
      <c r="D27" s="60">
        <f t="shared" si="13"/>
        <v>28</v>
      </c>
      <c r="E27" s="60">
        <f t="shared" si="14"/>
        <v>28</v>
      </c>
      <c r="F27" s="60">
        <f t="shared" si="15"/>
        <v>28</v>
      </c>
      <c r="H27" s="32"/>
      <c r="I27" s="45">
        <v>112</v>
      </c>
      <c r="J27" s="23">
        <f t="shared" si="16"/>
        <v>84</v>
      </c>
      <c r="K27" s="36"/>
      <c r="L27" s="39"/>
      <c r="M27" s="36"/>
      <c r="N27" s="45">
        <v>0</v>
      </c>
      <c r="O27" s="23">
        <f t="shared" si="17"/>
        <v>0</v>
      </c>
      <c r="P27" s="36"/>
      <c r="Q27" s="39"/>
      <c r="R27" s="36"/>
      <c r="S27" s="45">
        <v>116</v>
      </c>
      <c r="T27" s="23">
        <f t="shared" si="18"/>
        <v>88</v>
      </c>
      <c r="U27" s="36"/>
      <c r="V27" s="39"/>
      <c r="W27" s="36"/>
      <c r="X27" s="23">
        <f t="shared" si="19"/>
        <v>228</v>
      </c>
      <c r="Y27" s="23">
        <f t="shared" si="20"/>
        <v>172</v>
      </c>
      <c r="Z27" s="20"/>
    </row>
    <row r="28" spans="1:32" ht="30" customHeight="1" x14ac:dyDescent="0.25">
      <c r="A28" s="64" t="s">
        <v>66</v>
      </c>
      <c r="B28" s="64" t="s">
        <v>67</v>
      </c>
      <c r="C28" s="65">
        <v>26.5</v>
      </c>
      <c r="D28" s="60">
        <f t="shared" si="13"/>
        <v>30</v>
      </c>
      <c r="E28" s="60">
        <f t="shared" si="14"/>
        <v>30</v>
      </c>
      <c r="F28" s="60">
        <f t="shared" si="15"/>
        <v>30</v>
      </c>
      <c r="G28" s="46"/>
      <c r="H28" s="20"/>
      <c r="I28" s="45">
        <v>116</v>
      </c>
      <c r="J28" s="23">
        <f t="shared" si="16"/>
        <v>86</v>
      </c>
      <c r="K28" s="36"/>
      <c r="L28" s="39"/>
      <c r="M28" s="36"/>
      <c r="N28" s="45">
        <v>0</v>
      </c>
      <c r="O28" s="23">
        <f t="shared" si="17"/>
        <v>0</v>
      </c>
      <c r="P28" s="36"/>
      <c r="Q28" s="39"/>
      <c r="R28" s="36"/>
      <c r="S28" s="45">
        <v>118</v>
      </c>
      <c r="T28" s="23">
        <f t="shared" si="18"/>
        <v>88</v>
      </c>
      <c r="U28" s="36"/>
      <c r="V28" s="39"/>
      <c r="W28" s="36"/>
      <c r="X28" s="23">
        <f t="shared" si="19"/>
        <v>234</v>
      </c>
      <c r="Y28" s="61">
        <f t="shared" si="20"/>
        <v>174</v>
      </c>
      <c r="Z28" s="20"/>
      <c r="AA28" s="104"/>
      <c r="AC28" s="16"/>
      <c r="AD28" s="16"/>
      <c r="AF28" s="19"/>
    </row>
    <row r="29" spans="1:32" ht="30" customHeight="1" x14ac:dyDescent="0.25">
      <c r="A29" s="64" t="s">
        <v>56</v>
      </c>
      <c r="B29" s="64" t="s">
        <v>57</v>
      </c>
      <c r="C29" s="65">
        <v>22.4</v>
      </c>
      <c r="D29" s="60">
        <f t="shared" si="13"/>
        <v>25</v>
      </c>
      <c r="E29" s="60">
        <f t="shared" si="14"/>
        <v>25</v>
      </c>
      <c r="F29" s="60">
        <f t="shared" si="15"/>
        <v>25</v>
      </c>
      <c r="H29" s="32"/>
      <c r="I29" s="45">
        <v>109</v>
      </c>
      <c r="J29" s="23">
        <f t="shared" si="16"/>
        <v>84</v>
      </c>
      <c r="K29" s="36"/>
      <c r="L29" s="39"/>
      <c r="M29" s="36"/>
      <c r="N29" s="45">
        <v>0</v>
      </c>
      <c r="O29" s="23">
        <f t="shared" si="17"/>
        <v>0</v>
      </c>
      <c r="P29" s="36"/>
      <c r="Q29" s="39"/>
      <c r="R29" s="36"/>
      <c r="S29" s="45">
        <v>122</v>
      </c>
      <c r="T29" s="23">
        <f t="shared" si="18"/>
        <v>97</v>
      </c>
      <c r="U29" s="36"/>
      <c r="V29" s="39"/>
      <c r="W29" s="36"/>
      <c r="X29" s="23">
        <f t="shared" si="19"/>
        <v>231</v>
      </c>
      <c r="Y29" s="61">
        <f t="shared" si="20"/>
        <v>181</v>
      </c>
      <c r="Z29" s="20"/>
      <c r="AA29" s="104"/>
      <c r="AC29" s="16"/>
      <c r="AD29" s="16"/>
      <c r="AF29" s="19"/>
    </row>
    <row r="30" spans="1:32" ht="30" customHeight="1" x14ac:dyDescent="0.25">
      <c r="A30" s="64" t="s">
        <v>62</v>
      </c>
      <c r="B30" s="64" t="s">
        <v>63</v>
      </c>
      <c r="C30" s="65">
        <v>24</v>
      </c>
      <c r="D30" s="60">
        <f t="shared" si="13"/>
        <v>27</v>
      </c>
      <c r="E30" s="60">
        <f t="shared" si="14"/>
        <v>27</v>
      </c>
      <c r="F30" s="60">
        <f t="shared" si="15"/>
        <v>27</v>
      </c>
      <c r="G30" s="66"/>
      <c r="H30" s="32"/>
      <c r="I30" s="45">
        <v>112</v>
      </c>
      <c r="J30" s="23">
        <f t="shared" si="16"/>
        <v>85</v>
      </c>
      <c r="K30" s="36"/>
      <c r="L30" s="39"/>
      <c r="M30" s="36"/>
      <c r="N30" s="45">
        <v>0</v>
      </c>
      <c r="O30" s="23">
        <f t="shared" si="17"/>
        <v>0</v>
      </c>
      <c r="P30" s="36"/>
      <c r="Q30" s="39"/>
      <c r="R30" s="36"/>
      <c r="S30" s="45" t="s">
        <v>142</v>
      </c>
      <c r="T30" s="97" t="s">
        <v>143</v>
      </c>
      <c r="U30" s="36"/>
      <c r="V30" s="39"/>
      <c r="W30" s="36"/>
      <c r="X30" s="23" t="s">
        <v>142</v>
      </c>
      <c r="Y30" s="97" t="s">
        <v>143</v>
      </c>
      <c r="Z30" s="20"/>
      <c r="AA30" s="104"/>
      <c r="AC30" s="16"/>
      <c r="AD30" s="16"/>
      <c r="AF30" s="19"/>
    </row>
    <row r="31" spans="1:32" ht="30" customHeight="1" x14ac:dyDescent="0.25">
      <c r="A31" s="64" t="s">
        <v>52</v>
      </c>
      <c r="B31" s="64" t="s">
        <v>53</v>
      </c>
      <c r="C31" s="65">
        <v>20.6</v>
      </c>
      <c r="D31" s="60">
        <f t="shared" si="13"/>
        <v>23</v>
      </c>
      <c r="E31" s="60">
        <f t="shared" si="14"/>
        <v>23</v>
      </c>
      <c r="F31" s="60">
        <f t="shared" si="15"/>
        <v>23</v>
      </c>
      <c r="G31" s="66"/>
      <c r="H31" s="32"/>
      <c r="I31" s="45">
        <v>109</v>
      </c>
      <c r="J31" s="23">
        <f t="shared" si="16"/>
        <v>86</v>
      </c>
      <c r="K31" s="36"/>
      <c r="L31" s="39"/>
      <c r="M31" s="36"/>
      <c r="N31" s="45">
        <v>0</v>
      </c>
      <c r="O31" s="23">
        <f t="shared" si="17"/>
        <v>0</v>
      </c>
      <c r="P31" s="36"/>
      <c r="Q31" s="39"/>
      <c r="R31" s="36"/>
      <c r="S31" s="45" t="s">
        <v>142</v>
      </c>
      <c r="T31" s="97" t="s">
        <v>143</v>
      </c>
      <c r="U31" s="36"/>
      <c r="V31" s="39"/>
      <c r="W31" s="36"/>
      <c r="X31" s="23" t="s">
        <v>142</v>
      </c>
      <c r="Y31" s="98" t="s">
        <v>143</v>
      </c>
      <c r="Z31" s="20"/>
      <c r="AA31" s="104"/>
    </row>
    <row r="32" spans="1:32" ht="30" customHeight="1" x14ac:dyDescent="0.25">
      <c r="A32" s="64" t="s">
        <v>70</v>
      </c>
      <c r="B32" s="64" t="s">
        <v>71</v>
      </c>
      <c r="C32" s="65">
        <v>28.9</v>
      </c>
      <c r="D32" s="60">
        <f t="shared" si="13"/>
        <v>33</v>
      </c>
      <c r="E32" s="60">
        <f t="shared" si="14"/>
        <v>32</v>
      </c>
      <c r="F32" s="60">
        <f t="shared" si="15"/>
        <v>33</v>
      </c>
      <c r="H32" s="32"/>
      <c r="I32" s="45">
        <v>123</v>
      </c>
      <c r="J32" s="23">
        <f t="shared" si="16"/>
        <v>90</v>
      </c>
      <c r="K32" s="36"/>
      <c r="L32" s="39"/>
      <c r="M32" s="36"/>
      <c r="N32" s="45">
        <v>0</v>
      </c>
      <c r="O32" s="23">
        <f t="shared" si="17"/>
        <v>0</v>
      </c>
      <c r="P32" s="36"/>
      <c r="Q32" s="39"/>
      <c r="R32" s="36"/>
      <c r="S32" s="45" t="s">
        <v>142</v>
      </c>
      <c r="T32" s="97" t="s">
        <v>143</v>
      </c>
      <c r="U32" s="36"/>
      <c r="V32" s="39"/>
      <c r="W32" s="36"/>
      <c r="X32" s="23" t="s">
        <v>142</v>
      </c>
      <c r="Y32" s="97" t="s">
        <v>143</v>
      </c>
      <c r="Z32" s="20"/>
      <c r="AA32" s="104"/>
    </row>
    <row r="33" spans="1:27" ht="30" customHeight="1" x14ac:dyDescent="0.2"/>
    <row r="34" spans="1:27" ht="30" customHeight="1" x14ac:dyDescent="0.25">
      <c r="A34" s="130" t="s">
        <v>10</v>
      </c>
      <c r="B34" s="130"/>
      <c r="C34" s="9"/>
      <c r="D34" s="8"/>
      <c r="E34" s="8"/>
      <c r="F34" s="8"/>
      <c r="H34" s="30"/>
      <c r="I34" s="125" t="str">
        <f t="shared" ref="I34" si="21">$I$1</f>
        <v>Day 1               Willow Glen</v>
      </c>
      <c r="J34" s="126"/>
      <c r="K34" s="33"/>
      <c r="L34" s="24"/>
      <c r="M34" s="33"/>
      <c r="N34" s="125" t="str">
        <f t="shared" ref="N34" si="22">$N$1</f>
        <v xml:space="preserve">Day 2                    Oak Glen </v>
      </c>
      <c r="O34" s="126"/>
      <c r="P34" s="33"/>
      <c r="Q34" s="24"/>
      <c r="R34" s="33"/>
      <c r="S34" s="125" t="str">
        <f t="shared" ref="S34" si="23">$S$1</f>
        <v>Day 3               Willow Glen</v>
      </c>
      <c r="T34" s="126"/>
      <c r="U34" s="33"/>
      <c r="V34" s="24"/>
      <c r="W34" s="33"/>
      <c r="X34" s="118" t="s">
        <v>0</v>
      </c>
      <c r="Y34" s="119"/>
      <c r="Z34" s="30"/>
    </row>
    <row r="35" spans="1:27" ht="30" customHeight="1" x14ac:dyDescent="0.25">
      <c r="D35" s="48"/>
      <c r="E35" s="58" t="s">
        <v>7</v>
      </c>
      <c r="F35" s="47"/>
      <c r="G35" s="10"/>
      <c r="H35" s="30"/>
      <c r="I35" s="120">
        <f t="shared" ref="I35" si="24">$I$2</f>
        <v>43901</v>
      </c>
      <c r="J35" s="121"/>
      <c r="K35" s="34"/>
      <c r="L35" s="35"/>
      <c r="M35" s="34"/>
      <c r="N35" s="120">
        <f t="shared" ref="N35" si="25">$N$2</f>
        <v>43902</v>
      </c>
      <c r="O35" s="121"/>
      <c r="P35" s="44"/>
      <c r="Q35" s="43"/>
      <c r="R35" s="44"/>
      <c r="S35" s="120">
        <f t="shared" ref="S35" si="26">$S$2</f>
        <v>43903</v>
      </c>
      <c r="T35" s="121"/>
      <c r="U35" s="36"/>
      <c r="V35" s="25"/>
      <c r="W35" s="36"/>
      <c r="X35" s="123"/>
      <c r="Y35" s="124"/>
      <c r="Z35" s="20"/>
    </row>
    <row r="36" spans="1:27" ht="30" customHeight="1" thickBot="1" x14ac:dyDescent="0.25">
      <c r="A36" s="50" t="s">
        <v>1</v>
      </c>
      <c r="B36" s="51" t="s">
        <v>2</v>
      </c>
      <c r="C36" s="52" t="s">
        <v>6</v>
      </c>
      <c r="D36" s="49" t="s">
        <v>24</v>
      </c>
      <c r="E36" s="49" t="s">
        <v>25</v>
      </c>
      <c r="F36" s="49" t="s">
        <v>24</v>
      </c>
      <c r="G36" s="54"/>
      <c r="H36" s="55"/>
      <c r="I36" s="53" t="s">
        <v>3</v>
      </c>
      <c r="J36" s="53" t="s">
        <v>4</v>
      </c>
      <c r="K36" s="56"/>
      <c r="L36" s="57"/>
      <c r="M36" s="56"/>
      <c r="N36" s="53" t="s">
        <v>3</v>
      </c>
      <c r="O36" s="53" t="s">
        <v>4</v>
      </c>
      <c r="P36" s="56"/>
      <c r="Q36" s="57"/>
      <c r="R36" s="56"/>
      <c r="S36" s="53" t="s">
        <v>3</v>
      </c>
      <c r="T36" s="53" t="s">
        <v>4</v>
      </c>
      <c r="U36" s="56"/>
      <c r="V36" s="57"/>
      <c r="W36" s="56"/>
      <c r="X36" s="53" t="s">
        <v>5</v>
      </c>
      <c r="Y36" s="53" t="s">
        <v>4</v>
      </c>
      <c r="Z36" s="18"/>
      <c r="AA36" s="59" t="s">
        <v>21</v>
      </c>
    </row>
    <row r="37" spans="1:27" ht="30" customHeight="1" thickTop="1" x14ac:dyDescent="0.25">
      <c r="A37" s="87" t="s">
        <v>79</v>
      </c>
      <c r="B37" s="87" t="s">
        <v>80</v>
      </c>
      <c r="C37" s="65">
        <v>35.9</v>
      </c>
      <c r="D37" s="60">
        <f t="shared" ref="D37:D43" si="27">ROUND((C37*128/113),0)</f>
        <v>41</v>
      </c>
      <c r="E37" s="60">
        <f t="shared" ref="E37:E43" si="28">ROUND((C37*127/113),0)</f>
        <v>40</v>
      </c>
      <c r="F37" s="60">
        <f t="shared" ref="F37:F43" si="29">ROUND((C37*128/113),0)</f>
        <v>41</v>
      </c>
      <c r="H37" s="32"/>
      <c r="I37" s="45">
        <v>112</v>
      </c>
      <c r="J37" s="23">
        <f t="shared" ref="J37:J46" si="30">IF(I37&gt;0,ROUND((+I37-D37), 1),0)</f>
        <v>71</v>
      </c>
      <c r="K37" s="36"/>
      <c r="L37" s="39"/>
      <c r="M37" s="36"/>
      <c r="N37" s="45">
        <v>0</v>
      </c>
      <c r="O37" s="23">
        <f t="shared" ref="O37:O46" si="31">IF(N37&gt;0,ROUND((+N37-E37), 1),0)</f>
        <v>0</v>
      </c>
      <c r="P37" s="36"/>
      <c r="Q37" s="39"/>
      <c r="R37" s="36"/>
      <c r="S37" s="45">
        <v>120</v>
      </c>
      <c r="T37" s="23">
        <f t="shared" ref="T37:T44" si="32">IF(S37&gt;0,ROUND((+S37-F37), 1),0)</f>
        <v>79</v>
      </c>
      <c r="U37" s="36"/>
      <c r="V37" s="39"/>
      <c r="W37" s="36"/>
      <c r="X37" s="23">
        <f t="shared" ref="X37:X44" si="33">I37+N37+S37</f>
        <v>232</v>
      </c>
      <c r="Y37" s="88">
        <f t="shared" ref="Y37:Y44" si="34">SUM(J37,O37,T37)</f>
        <v>150</v>
      </c>
      <c r="Z37" s="70"/>
      <c r="AA37" s="111" t="s">
        <v>16</v>
      </c>
    </row>
    <row r="38" spans="1:27" ht="30" customHeight="1" x14ac:dyDescent="0.25">
      <c r="A38" s="89" t="s">
        <v>74</v>
      </c>
      <c r="B38" s="89" t="s">
        <v>75</v>
      </c>
      <c r="C38" s="65">
        <v>34.1</v>
      </c>
      <c r="D38" s="60">
        <f t="shared" si="27"/>
        <v>39</v>
      </c>
      <c r="E38" s="60">
        <f t="shared" si="28"/>
        <v>38</v>
      </c>
      <c r="F38" s="60">
        <f t="shared" si="29"/>
        <v>39</v>
      </c>
      <c r="H38" s="32"/>
      <c r="I38" s="45">
        <v>113</v>
      </c>
      <c r="J38" s="23">
        <f t="shared" si="30"/>
        <v>74</v>
      </c>
      <c r="K38" s="36"/>
      <c r="L38" s="39"/>
      <c r="M38" s="36"/>
      <c r="N38" s="45">
        <v>0</v>
      </c>
      <c r="O38" s="23">
        <f t="shared" si="31"/>
        <v>0</v>
      </c>
      <c r="P38" s="36"/>
      <c r="Q38" s="39"/>
      <c r="R38" s="36"/>
      <c r="S38" s="45">
        <v>120</v>
      </c>
      <c r="T38" s="23">
        <f t="shared" si="32"/>
        <v>81</v>
      </c>
      <c r="U38" s="36"/>
      <c r="V38" s="39"/>
      <c r="W38" s="36"/>
      <c r="X38" s="23">
        <f t="shared" si="33"/>
        <v>233</v>
      </c>
      <c r="Y38" s="90">
        <f t="shared" si="34"/>
        <v>155</v>
      </c>
      <c r="Z38" s="70"/>
      <c r="AA38" s="102" t="s">
        <v>15</v>
      </c>
    </row>
    <row r="39" spans="1:27" ht="30" customHeight="1" x14ac:dyDescent="0.25">
      <c r="A39" s="91" t="s">
        <v>77</v>
      </c>
      <c r="B39" s="91" t="s">
        <v>78</v>
      </c>
      <c r="C39" s="65">
        <v>34.299999999999997</v>
      </c>
      <c r="D39" s="60">
        <f>ROUND((C39*128/113),0)</f>
        <v>39</v>
      </c>
      <c r="E39" s="60">
        <f>ROUND((C39*127/113),0)</f>
        <v>39</v>
      </c>
      <c r="F39" s="60">
        <f>ROUND((C39*128/113),0)</f>
        <v>39</v>
      </c>
      <c r="H39" s="32"/>
      <c r="I39" s="45">
        <v>124</v>
      </c>
      <c r="J39" s="23">
        <f>IF(I39&gt;0,ROUND((+I39-D39), 1),0)</f>
        <v>85</v>
      </c>
      <c r="K39" s="36"/>
      <c r="L39" s="39"/>
      <c r="M39" s="36"/>
      <c r="N39" s="45">
        <v>0</v>
      </c>
      <c r="O39" s="23">
        <f>IF(N39&gt;0,ROUND((+N39-E39), 1),0)</f>
        <v>0</v>
      </c>
      <c r="P39" s="36"/>
      <c r="Q39" s="39"/>
      <c r="R39" s="36"/>
      <c r="S39" s="45">
        <v>112</v>
      </c>
      <c r="T39" s="23">
        <f>IF(S39&gt;0,ROUND((+S39-F39), 1),0)</f>
        <v>73</v>
      </c>
      <c r="U39" s="36"/>
      <c r="V39" s="39"/>
      <c r="W39" s="36"/>
      <c r="X39" s="23">
        <f>I39+N39+S39</f>
        <v>236</v>
      </c>
      <c r="Y39" s="92">
        <f>SUM(J39,O39,T39)</f>
        <v>158</v>
      </c>
      <c r="Z39" s="70"/>
      <c r="AA39" s="103" t="s">
        <v>17</v>
      </c>
    </row>
    <row r="40" spans="1:27" ht="30" customHeight="1" x14ac:dyDescent="0.2">
      <c r="A40" s="64" t="s">
        <v>87</v>
      </c>
      <c r="B40" s="64" t="s">
        <v>88</v>
      </c>
      <c r="C40" s="65">
        <v>40.1</v>
      </c>
      <c r="D40" s="60">
        <f t="shared" si="27"/>
        <v>45</v>
      </c>
      <c r="E40" s="60">
        <f t="shared" si="28"/>
        <v>45</v>
      </c>
      <c r="F40" s="60">
        <f t="shared" si="29"/>
        <v>45</v>
      </c>
      <c r="H40" s="32"/>
      <c r="I40" s="45">
        <v>118</v>
      </c>
      <c r="J40" s="23">
        <f t="shared" si="30"/>
        <v>73</v>
      </c>
      <c r="K40" s="36"/>
      <c r="L40" s="39"/>
      <c r="M40" s="36"/>
      <c r="N40" s="45">
        <v>0</v>
      </c>
      <c r="O40" s="23">
        <f t="shared" si="31"/>
        <v>0</v>
      </c>
      <c r="P40" s="36"/>
      <c r="Q40" s="39"/>
      <c r="R40" s="36"/>
      <c r="S40" s="45">
        <v>130</v>
      </c>
      <c r="T40" s="23">
        <f t="shared" si="32"/>
        <v>85</v>
      </c>
      <c r="U40" s="36"/>
      <c r="V40" s="39"/>
      <c r="W40" s="36"/>
      <c r="X40" s="23">
        <f t="shared" si="33"/>
        <v>248</v>
      </c>
      <c r="Y40" s="63">
        <f t="shared" si="34"/>
        <v>158</v>
      </c>
      <c r="Z40" s="70"/>
    </row>
    <row r="41" spans="1:27" ht="30" customHeight="1" x14ac:dyDescent="0.2">
      <c r="A41" s="64" t="s">
        <v>81</v>
      </c>
      <c r="B41" s="64" t="s">
        <v>82</v>
      </c>
      <c r="C41" s="65">
        <v>38.4</v>
      </c>
      <c r="D41" s="60">
        <f t="shared" si="27"/>
        <v>43</v>
      </c>
      <c r="E41" s="60">
        <f t="shared" si="28"/>
        <v>43</v>
      </c>
      <c r="F41" s="60">
        <f t="shared" si="29"/>
        <v>43</v>
      </c>
      <c r="H41" s="32"/>
      <c r="I41" s="45">
        <v>136</v>
      </c>
      <c r="J41" s="23">
        <f t="shared" si="30"/>
        <v>93</v>
      </c>
      <c r="K41" s="36"/>
      <c r="L41" s="39"/>
      <c r="M41" s="36"/>
      <c r="N41" s="45">
        <v>0</v>
      </c>
      <c r="O41" s="23">
        <f t="shared" si="31"/>
        <v>0</v>
      </c>
      <c r="P41" s="36"/>
      <c r="Q41" s="39"/>
      <c r="R41" s="36"/>
      <c r="S41" s="45">
        <v>119</v>
      </c>
      <c r="T41" s="23">
        <f t="shared" si="32"/>
        <v>76</v>
      </c>
      <c r="U41" s="36"/>
      <c r="V41" s="39"/>
      <c r="W41" s="36"/>
      <c r="X41" s="23">
        <f t="shared" si="33"/>
        <v>255</v>
      </c>
      <c r="Y41" s="23">
        <f t="shared" si="34"/>
        <v>169</v>
      </c>
      <c r="Z41" s="20"/>
    </row>
    <row r="42" spans="1:27" ht="30" customHeight="1" x14ac:dyDescent="0.2">
      <c r="A42" s="64" t="s">
        <v>83</v>
      </c>
      <c r="B42" s="64" t="s">
        <v>84</v>
      </c>
      <c r="C42" s="65">
        <v>39.299999999999997</v>
      </c>
      <c r="D42" s="60">
        <f t="shared" si="27"/>
        <v>45</v>
      </c>
      <c r="E42" s="60">
        <f t="shared" si="28"/>
        <v>44</v>
      </c>
      <c r="F42" s="60">
        <f t="shared" si="29"/>
        <v>45</v>
      </c>
      <c r="H42" s="32"/>
      <c r="I42" s="45">
        <v>134</v>
      </c>
      <c r="J42" s="23">
        <f t="shared" si="30"/>
        <v>89</v>
      </c>
      <c r="K42" s="36"/>
      <c r="L42" s="39"/>
      <c r="M42" s="36"/>
      <c r="N42" s="45">
        <v>0</v>
      </c>
      <c r="O42" s="23">
        <f t="shared" si="31"/>
        <v>0</v>
      </c>
      <c r="P42" s="36"/>
      <c r="Q42" s="39"/>
      <c r="R42" s="36"/>
      <c r="S42" s="45">
        <v>127</v>
      </c>
      <c r="T42" s="23">
        <f t="shared" si="32"/>
        <v>82</v>
      </c>
      <c r="U42" s="36"/>
      <c r="V42" s="39"/>
      <c r="W42" s="36"/>
      <c r="X42" s="23">
        <f t="shared" si="33"/>
        <v>261</v>
      </c>
      <c r="Y42" s="23">
        <f t="shared" si="34"/>
        <v>171</v>
      </c>
      <c r="Z42" s="20"/>
    </row>
    <row r="43" spans="1:27" ht="30" customHeight="1" x14ac:dyDescent="0.2">
      <c r="A43" s="64" t="s">
        <v>72</v>
      </c>
      <c r="B43" s="64" t="s">
        <v>65</v>
      </c>
      <c r="C43" s="65">
        <v>32.4</v>
      </c>
      <c r="D43" s="60">
        <f t="shared" si="27"/>
        <v>37</v>
      </c>
      <c r="E43" s="60">
        <f t="shared" si="28"/>
        <v>36</v>
      </c>
      <c r="F43" s="60">
        <f t="shared" si="29"/>
        <v>37</v>
      </c>
      <c r="H43" s="32"/>
      <c r="I43" s="45">
        <v>129</v>
      </c>
      <c r="J43" s="23">
        <f t="shared" si="30"/>
        <v>92</v>
      </c>
      <c r="K43" s="36"/>
      <c r="L43" s="39"/>
      <c r="M43" s="36"/>
      <c r="N43" s="45">
        <v>0</v>
      </c>
      <c r="O43" s="23">
        <f t="shared" si="31"/>
        <v>0</v>
      </c>
      <c r="P43" s="36"/>
      <c r="Q43" s="39"/>
      <c r="R43" s="36"/>
      <c r="S43" s="45">
        <v>126</v>
      </c>
      <c r="T43" s="23">
        <f t="shared" si="32"/>
        <v>89</v>
      </c>
      <c r="U43" s="36"/>
      <c r="V43" s="39"/>
      <c r="W43" s="36"/>
      <c r="X43" s="23">
        <f t="shared" si="33"/>
        <v>255</v>
      </c>
      <c r="Y43" s="63">
        <f t="shared" si="34"/>
        <v>181</v>
      </c>
      <c r="Z43" s="20"/>
    </row>
    <row r="44" spans="1:27" ht="30" customHeight="1" x14ac:dyDescent="0.2">
      <c r="A44" s="64" t="s">
        <v>79</v>
      </c>
      <c r="B44" s="64" t="s">
        <v>89</v>
      </c>
      <c r="C44" s="65"/>
      <c r="D44" s="60">
        <v>46</v>
      </c>
      <c r="E44" s="60">
        <v>0</v>
      </c>
      <c r="F44" s="60">
        <v>46</v>
      </c>
      <c r="H44" s="32"/>
      <c r="I44" s="45">
        <v>134</v>
      </c>
      <c r="J44" s="23">
        <f t="shared" si="30"/>
        <v>88</v>
      </c>
      <c r="K44" s="36"/>
      <c r="L44" s="39"/>
      <c r="M44" s="36"/>
      <c r="N44" s="45">
        <v>0</v>
      </c>
      <c r="O44" s="23">
        <f t="shared" si="31"/>
        <v>0</v>
      </c>
      <c r="P44" s="36"/>
      <c r="Q44" s="39"/>
      <c r="R44" s="36"/>
      <c r="S44" s="45">
        <v>140</v>
      </c>
      <c r="T44" s="23">
        <f t="shared" si="32"/>
        <v>94</v>
      </c>
      <c r="U44" s="36"/>
      <c r="V44" s="39"/>
      <c r="W44" s="36"/>
      <c r="X44" s="23">
        <f t="shared" si="33"/>
        <v>274</v>
      </c>
      <c r="Y44" s="23">
        <f t="shared" si="34"/>
        <v>182</v>
      </c>
      <c r="Z44" s="32"/>
    </row>
    <row r="45" spans="1:27" ht="30" customHeight="1" x14ac:dyDescent="0.2">
      <c r="A45" s="64" t="s">
        <v>73</v>
      </c>
      <c r="B45" s="64" t="s">
        <v>55</v>
      </c>
      <c r="C45" s="65">
        <v>33.1</v>
      </c>
      <c r="D45" s="60">
        <f>ROUND((C45*128/113),0)</f>
        <v>37</v>
      </c>
      <c r="E45" s="60">
        <f>ROUND((C45*127/113),0)</f>
        <v>37</v>
      </c>
      <c r="F45" s="60">
        <f>ROUND((C45*128/113),0)</f>
        <v>37</v>
      </c>
      <c r="H45" s="32"/>
      <c r="I45" s="45">
        <v>117</v>
      </c>
      <c r="J45" s="23">
        <f t="shared" si="30"/>
        <v>80</v>
      </c>
      <c r="K45" s="36"/>
      <c r="L45" s="39"/>
      <c r="M45" s="36"/>
      <c r="N45" s="45">
        <v>0</v>
      </c>
      <c r="O45" s="23">
        <f t="shared" si="31"/>
        <v>0</v>
      </c>
      <c r="P45" s="36"/>
      <c r="Q45" s="39"/>
      <c r="R45" s="36"/>
      <c r="S45" s="45" t="s">
        <v>142</v>
      </c>
      <c r="T45" s="97" t="s">
        <v>143</v>
      </c>
      <c r="U45" s="36"/>
      <c r="V45" s="39"/>
      <c r="W45" s="36"/>
      <c r="X45" s="23" t="s">
        <v>142</v>
      </c>
      <c r="Y45" s="98" t="s">
        <v>143</v>
      </c>
      <c r="Z45" s="32"/>
    </row>
    <row r="46" spans="1:27" ht="30" customHeight="1" x14ac:dyDescent="0.2">
      <c r="A46" s="64" t="s">
        <v>85</v>
      </c>
      <c r="B46" s="64" t="s">
        <v>86</v>
      </c>
      <c r="C46" s="65">
        <v>39.700000000000003</v>
      </c>
      <c r="D46" s="60">
        <f>ROUND((C46*128/113),0)</f>
        <v>45</v>
      </c>
      <c r="E46" s="60">
        <f>ROUND((C46*127/113),0)</f>
        <v>45</v>
      </c>
      <c r="F46" s="60">
        <f>ROUND((C46*128/113),0)</f>
        <v>45</v>
      </c>
      <c r="H46" s="32"/>
      <c r="I46" s="45">
        <v>142</v>
      </c>
      <c r="J46" s="23">
        <f t="shared" si="30"/>
        <v>97</v>
      </c>
      <c r="K46" s="36"/>
      <c r="L46" s="39"/>
      <c r="M46" s="36"/>
      <c r="N46" s="45">
        <v>0</v>
      </c>
      <c r="O46" s="23">
        <f t="shared" si="31"/>
        <v>0</v>
      </c>
      <c r="P46" s="36"/>
      <c r="Q46" s="39"/>
      <c r="R46" s="36"/>
      <c r="S46" s="45" t="s">
        <v>142</v>
      </c>
      <c r="T46" s="97" t="s">
        <v>143</v>
      </c>
      <c r="U46" s="36"/>
      <c r="V46" s="39"/>
      <c r="W46" s="36"/>
      <c r="X46" s="23" t="s">
        <v>142</v>
      </c>
      <c r="Y46" s="97" t="s">
        <v>143</v>
      </c>
      <c r="Z46" s="32"/>
    </row>
    <row r="47" spans="1:27" ht="30" customHeight="1" x14ac:dyDescent="0.2">
      <c r="A47" s="67"/>
      <c r="B47" s="67"/>
      <c r="C47" s="68"/>
      <c r="D47" s="69"/>
      <c r="E47" s="69"/>
      <c r="F47" s="69"/>
      <c r="G47" s="71"/>
      <c r="H47" s="72"/>
      <c r="I47" s="73"/>
      <c r="J47" s="74"/>
      <c r="K47" s="75"/>
      <c r="L47" s="75"/>
      <c r="M47" s="75"/>
      <c r="N47" s="73"/>
      <c r="O47" s="74"/>
      <c r="P47" s="75"/>
      <c r="Q47" s="75"/>
      <c r="R47" s="75"/>
      <c r="S47" s="73"/>
      <c r="T47" s="74"/>
      <c r="U47" s="75"/>
      <c r="V47" s="75"/>
      <c r="W47" s="75"/>
      <c r="X47" s="74"/>
      <c r="Y47" s="74"/>
      <c r="Z47" s="72"/>
    </row>
    <row r="48" spans="1:27" ht="30" customHeight="1" x14ac:dyDescent="0.2">
      <c r="Z48" s="72"/>
    </row>
    <row r="49" spans="1:32" ht="30" customHeight="1" x14ac:dyDescent="0.25">
      <c r="A49" s="130" t="s">
        <v>11</v>
      </c>
      <c r="B49" s="130"/>
      <c r="C49" s="9"/>
      <c r="D49" s="8"/>
      <c r="E49" s="8"/>
      <c r="F49" s="8"/>
      <c r="G49" s="10"/>
      <c r="H49" s="30"/>
      <c r="I49" s="125" t="str">
        <f t="shared" ref="I49" si="35">$I$1</f>
        <v>Day 1               Willow Glen</v>
      </c>
      <c r="J49" s="126"/>
      <c r="K49" s="33"/>
      <c r="L49" s="24"/>
      <c r="M49" s="33"/>
      <c r="N49" s="125" t="str">
        <f t="shared" ref="N49" si="36">$N$1</f>
        <v xml:space="preserve">Day 2                    Oak Glen </v>
      </c>
      <c r="O49" s="126"/>
      <c r="P49" s="33"/>
      <c r="Q49" s="24"/>
      <c r="R49" s="33"/>
      <c r="S49" s="125" t="str">
        <f t="shared" ref="S49" si="37">$S$1</f>
        <v>Day 3               Willow Glen</v>
      </c>
      <c r="T49" s="126"/>
      <c r="U49" s="33"/>
      <c r="V49" s="24"/>
      <c r="W49" s="33"/>
      <c r="X49" s="118" t="s">
        <v>0</v>
      </c>
      <c r="Y49" s="119"/>
      <c r="Z49" s="76"/>
    </row>
    <row r="50" spans="1:32" ht="30" customHeight="1" x14ac:dyDescent="0.25">
      <c r="A50" s="12"/>
      <c r="B50" s="13"/>
      <c r="C50" s="14"/>
      <c r="D50" s="48"/>
      <c r="E50" s="58" t="s">
        <v>7</v>
      </c>
      <c r="F50" s="47"/>
      <c r="H50" s="32"/>
      <c r="I50" s="120">
        <f t="shared" ref="I50" si="38">$I$2</f>
        <v>43901</v>
      </c>
      <c r="J50" s="122"/>
      <c r="K50" s="34"/>
      <c r="L50" s="35"/>
      <c r="M50" s="34"/>
      <c r="N50" s="120">
        <f t="shared" ref="N50" si="39">$N$2</f>
        <v>43902</v>
      </c>
      <c r="O50" s="121"/>
      <c r="P50" s="44"/>
      <c r="Q50" s="43"/>
      <c r="R50" s="44"/>
      <c r="S50" s="120">
        <f t="shared" ref="S50" si="40">$S$2</f>
        <v>43903</v>
      </c>
      <c r="T50" s="122"/>
      <c r="U50" s="36"/>
      <c r="V50" s="25"/>
      <c r="W50" s="36"/>
      <c r="X50" s="123"/>
      <c r="Y50" s="124"/>
      <c r="Z50" s="20"/>
    </row>
    <row r="51" spans="1:32" ht="30" customHeight="1" thickBot="1" x14ac:dyDescent="0.25">
      <c r="A51" s="50" t="s">
        <v>1</v>
      </c>
      <c r="B51" s="51" t="s">
        <v>2</v>
      </c>
      <c r="C51" s="52" t="s">
        <v>6</v>
      </c>
      <c r="D51" s="49" t="s">
        <v>24</v>
      </c>
      <c r="E51" s="49" t="s">
        <v>25</v>
      </c>
      <c r="F51" s="49" t="s">
        <v>24</v>
      </c>
      <c r="G51" s="54"/>
      <c r="H51" s="55"/>
      <c r="I51" s="53" t="s">
        <v>3</v>
      </c>
      <c r="J51" s="53" t="s">
        <v>4</v>
      </c>
      <c r="K51" s="56"/>
      <c r="L51" s="57"/>
      <c r="M51" s="56"/>
      <c r="N51" s="53" t="s">
        <v>3</v>
      </c>
      <c r="O51" s="53" t="s">
        <v>4</v>
      </c>
      <c r="P51" s="56"/>
      <c r="Q51" s="57"/>
      <c r="R51" s="56"/>
      <c r="S51" s="53" t="s">
        <v>3</v>
      </c>
      <c r="T51" s="53" t="s">
        <v>4</v>
      </c>
      <c r="U51" s="56"/>
      <c r="V51" s="57"/>
      <c r="W51" s="56"/>
      <c r="X51" s="53" t="s">
        <v>5</v>
      </c>
      <c r="Y51" s="53" t="s">
        <v>4</v>
      </c>
      <c r="Z51" s="18"/>
      <c r="AA51" s="59" t="s">
        <v>21</v>
      </c>
    </row>
    <row r="52" spans="1:32" ht="30" customHeight="1" thickTop="1" x14ac:dyDescent="0.2">
      <c r="A52" s="93" t="s">
        <v>93</v>
      </c>
      <c r="B52" s="93" t="s">
        <v>94</v>
      </c>
      <c r="C52" s="65">
        <v>16.100000000000001</v>
      </c>
      <c r="D52" s="60">
        <f t="shared" ref="D52:D61" si="41">ROUND((C52*123/113),0)</f>
        <v>18</v>
      </c>
      <c r="E52" s="60">
        <f t="shared" ref="E52:E61" si="42">ROUND((C52*122/113),0)</f>
        <v>17</v>
      </c>
      <c r="F52" s="60">
        <f t="shared" ref="F52:F61" si="43">ROUND((C52*123/113),0)</f>
        <v>18</v>
      </c>
      <c r="G52" s="46"/>
      <c r="H52" s="20"/>
      <c r="I52" s="45">
        <v>83</v>
      </c>
      <c r="J52" s="23">
        <f t="shared" ref="J52:J61" si="44">IF(I52&gt;0,ROUND((+I52-D52), 1),0)</f>
        <v>65</v>
      </c>
      <c r="K52" s="36"/>
      <c r="L52" s="39"/>
      <c r="M52" s="36"/>
      <c r="N52" s="45">
        <v>0</v>
      </c>
      <c r="O52" s="23">
        <f t="shared" ref="O52:O61" si="45">IF(N52&gt;0,ROUND((+N52-E52), 1),0)</f>
        <v>0</v>
      </c>
      <c r="P52" s="36"/>
      <c r="Q52" s="39"/>
      <c r="R52" s="36"/>
      <c r="S52" s="45">
        <v>91</v>
      </c>
      <c r="T52" s="23">
        <f t="shared" ref="T52:T58" si="46">IF(S52&gt;0,ROUND((+S52-F52), 1),0)</f>
        <v>73</v>
      </c>
      <c r="U52" s="36"/>
      <c r="V52" s="39"/>
      <c r="W52" s="36"/>
      <c r="X52" s="63">
        <f t="shared" ref="X52:X58" si="47">I52+N52+S52</f>
        <v>174</v>
      </c>
      <c r="Y52" s="94">
        <f t="shared" ref="Y52:Y58" si="48">SUM(J52,O52,T52)</f>
        <v>138</v>
      </c>
      <c r="Z52" s="20"/>
      <c r="AA52" s="95" t="s">
        <v>22</v>
      </c>
    </row>
    <row r="53" spans="1:32" ht="30" customHeight="1" x14ac:dyDescent="0.25">
      <c r="A53" s="82" t="s">
        <v>90</v>
      </c>
      <c r="B53" s="82" t="s">
        <v>45</v>
      </c>
      <c r="C53" s="65">
        <v>8.1999999999999993</v>
      </c>
      <c r="D53" s="60">
        <f t="shared" si="41"/>
        <v>9</v>
      </c>
      <c r="E53" s="60">
        <f t="shared" si="42"/>
        <v>9</v>
      </c>
      <c r="F53" s="60">
        <f t="shared" si="43"/>
        <v>9</v>
      </c>
      <c r="G53" s="66"/>
      <c r="H53" s="32"/>
      <c r="I53" s="45">
        <v>85</v>
      </c>
      <c r="J53" s="23">
        <f t="shared" si="44"/>
        <v>76</v>
      </c>
      <c r="K53" s="36"/>
      <c r="L53" s="39"/>
      <c r="M53" s="36"/>
      <c r="N53" s="45">
        <v>0</v>
      </c>
      <c r="O53" s="23">
        <f t="shared" si="45"/>
        <v>0</v>
      </c>
      <c r="P53" s="36"/>
      <c r="Q53" s="39"/>
      <c r="R53" s="36"/>
      <c r="S53" s="45">
        <v>90</v>
      </c>
      <c r="T53" s="23">
        <f t="shared" si="46"/>
        <v>81</v>
      </c>
      <c r="U53" s="36"/>
      <c r="V53" s="39"/>
      <c r="W53" s="36"/>
      <c r="X53" s="83">
        <f t="shared" si="47"/>
        <v>175</v>
      </c>
      <c r="Y53" s="63">
        <f t="shared" si="48"/>
        <v>157</v>
      </c>
      <c r="Z53" s="70"/>
      <c r="AA53" s="85" t="s">
        <v>23</v>
      </c>
    </row>
    <row r="54" spans="1:32" ht="30" customHeight="1" x14ac:dyDescent="0.25">
      <c r="A54" s="87" t="s">
        <v>101</v>
      </c>
      <c r="B54" s="87" t="s">
        <v>94</v>
      </c>
      <c r="C54" s="65">
        <v>22.7</v>
      </c>
      <c r="D54" s="60">
        <f t="shared" si="41"/>
        <v>25</v>
      </c>
      <c r="E54" s="60">
        <f t="shared" si="42"/>
        <v>25</v>
      </c>
      <c r="F54" s="60">
        <f t="shared" si="43"/>
        <v>25</v>
      </c>
      <c r="H54" s="32"/>
      <c r="I54" s="45">
        <v>93</v>
      </c>
      <c r="J54" s="23">
        <f t="shared" si="44"/>
        <v>68</v>
      </c>
      <c r="K54" s="36"/>
      <c r="L54" s="39"/>
      <c r="M54" s="36"/>
      <c r="N54" s="45">
        <v>0</v>
      </c>
      <c r="O54" s="23">
        <f t="shared" si="45"/>
        <v>0</v>
      </c>
      <c r="P54" s="36"/>
      <c r="Q54" s="39"/>
      <c r="R54" s="36"/>
      <c r="S54" s="45">
        <v>98</v>
      </c>
      <c r="T54" s="23">
        <f t="shared" si="46"/>
        <v>73</v>
      </c>
      <c r="U54" s="36"/>
      <c r="V54" s="39"/>
      <c r="W54" s="36"/>
      <c r="X54" s="23">
        <f t="shared" si="47"/>
        <v>191</v>
      </c>
      <c r="Y54" s="88">
        <f t="shared" si="48"/>
        <v>141</v>
      </c>
      <c r="Z54" s="70"/>
      <c r="AA54" s="101" t="s">
        <v>16</v>
      </c>
      <c r="AC54" s="16"/>
      <c r="AD54" s="16"/>
      <c r="AF54" s="19"/>
    </row>
    <row r="55" spans="1:32" ht="30" customHeight="1" x14ac:dyDescent="0.25">
      <c r="A55" s="89" t="s">
        <v>102</v>
      </c>
      <c r="B55" s="89" t="s">
        <v>103</v>
      </c>
      <c r="C55" s="65">
        <v>23.6</v>
      </c>
      <c r="D55" s="60">
        <f t="shared" si="41"/>
        <v>26</v>
      </c>
      <c r="E55" s="60">
        <f t="shared" si="42"/>
        <v>25</v>
      </c>
      <c r="F55" s="60">
        <f t="shared" si="43"/>
        <v>26</v>
      </c>
      <c r="G55" s="46"/>
      <c r="H55" s="20"/>
      <c r="I55" s="45">
        <v>98</v>
      </c>
      <c r="J55" s="23">
        <f t="shared" si="44"/>
        <v>72</v>
      </c>
      <c r="K55" s="36"/>
      <c r="L55" s="39"/>
      <c r="M55" s="36"/>
      <c r="N55" s="45">
        <v>0</v>
      </c>
      <c r="O55" s="23">
        <f t="shared" si="45"/>
        <v>0</v>
      </c>
      <c r="P55" s="36"/>
      <c r="Q55" s="39"/>
      <c r="R55" s="36"/>
      <c r="S55" s="45">
        <v>102</v>
      </c>
      <c r="T55" s="23">
        <f t="shared" si="46"/>
        <v>76</v>
      </c>
      <c r="U55" s="36"/>
      <c r="V55" s="39"/>
      <c r="W55" s="36"/>
      <c r="X55" s="23">
        <f t="shared" si="47"/>
        <v>200</v>
      </c>
      <c r="Y55" s="90">
        <f t="shared" si="48"/>
        <v>148</v>
      </c>
      <c r="Z55" s="70"/>
      <c r="AA55" s="102" t="s">
        <v>15</v>
      </c>
    </row>
    <row r="56" spans="1:32" ht="30" customHeight="1" x14ac:dyDescent="0.25">
      <c r="A56" s="91" t="s">
        <v>97</v>
      </c>
      <c r="B56" s="91" t="s">
        <v>98</v>
      </c>
      <c r="C56" s="65">
        <v>18.3</v>
      </c>
      <c r="D56" s="60">
        <f t="shared" si="41"/>
        <v>20</v>
      </c>
      <c r="E56" s="60">
        <f t="shared" si="42"/>
        <v>20</v>
      </c>
      <c r="F56" s="60">
        <f t="shared" si="43"/>
        <v>20</v>
      </c>
      <c r="H56" s="32"/>
      <c r="I56" s="45">
        <v>98</v>
      </c>
      <c r="J56" s="23">
        <f t="shared" si="44"/>
        <v>78</v>
      </c>
      <c r="K56" s="36"/>
      <c r="L56" s="39"/>
      <c r="M56" s="36"/>
      <c r="N56" s="45">
        <v>0</v>
      </c>
      <c r="O56" s="23">
        <f t="shared" si="45"/>
        <v>0</v>
      </c>
      <c r="P56" s="36"/>
      <c r="Q56" s="39"/>
      <c r="R56" s="36"/>
      <c r="S56" s="45">
        <v>94</v>
      </c>
      <c r="T56" s="23">
        <f t="shared" si="46"/>
        <v>74</v>
      </c>
      <c r="U56" s="36"/>
      <c r="V56" s="39"/>
      <c r="W56" s="36"/>
      <c r="X56" s="63">
        <f t="shared" si="47"/>
        <v>192</v>
      </c>
      <c r="Y56" s="92">
        <f t="shared" si="48"/>
        <v>152</v>
      </c>
      <c r="Z56" s="70"/>
      <c r="AA56" s="112" t="s">
        <v>17</v>
      </c>
    </row>
    <row r="57" spans="1:32" ht="30" customHeight="1" x14ac:dyDescent="0.2">
      <c r="A57" s="64" t="s">
        <v>99</v>
      </c>
      <c r="B57" s="64" t="s">
        <v>100</v>
      </c>
      <c r="C57" s="65">
        <v>22.4</v>
      </c>
      <c r="D57" s="60">
        <f t="shared" si="41"/>
        <v>24</v>
      </c>
      <c r="E57" s="60">
        <f t="shared" si="42"/>
        <v>24</v>
      </c>
      <c r="F57" s="60">
        <f t="shared" si="43"/>
        <v>24</v>
      </c>
      <c r="H57" s="32"/>
      <c r="I57" s="45">
        <v>109</v>
      </c>
      <c r="J57" s="23">
        <f t="shared" si="44"/>
        <v>85</v>
      </c>
      <c r="K57" s="36"/>
      <c r="L57" s="39"/>
      <c r="M57" s="36"/>
      <c r="N57" s="45">
        <v>0</v>
      </c>
      <c r="O57" s="23">
        <f t="shared" si="45"/>
        <v>0</v>
      </c>
      <c r="P57" s="36"/>
      <c r="Q57" s="39"/>
      <c r="R57" s="36"/>
      <c r="S57" s="45">
        <v>103</v>
      </c>
      <c r="T57" s="23">
        <f t="shared" si="46"/>
        <v>79</v>
      </c>
      <c r="U57" s="36"/>
      <c r="V57" s="39"/>
      <c r="W57" s="36"/>
      <c r="X57" s="23">
        <f t="shared" si="47"/>
        <v>212</v>
      </c>
      <c r="Y57" s="23">
        <f t="shared" si="48"/>
        <v>164</v>
      </c>
      <c r="Z57" s="70"/>
    </row>
    <row r="58" spans="1:32" ht="30" customHeight="1" x14ac:dyDescent="0.2">
      <c r="A58" s="64" t="s">
        <v>104</v>
      </c>
      <c r="B58" s="64" t="s">
        <v>55</v>
      </c>
      <c r="C58" s="65">
        <v>23.8</v>
      </c>
      <c r="D58" s="60">
        <f t="shared" si="41"/>
        <v>26</v>
      </c>
      <c r="E58" s="60">
        <f t="shared" si="42"/>
        <v>26</v>
      </c>
      <c r="F58" s="60">
        <f t="shared" si="43"/>
        <v>26</v>
      </c>
      <c r="G58" s="7"/>
      <c r="H58" s="32"/>
      <c r="I58" s="45">
        <v>117</v>
      </c>
      <c r="J58" s="23">
        <f t="shared" si="44"/>
        <v>91</v>
      </c>
      <c r="K58" s="36"/>
      <c r="L58" s="39"/>
      <c r="M58" s="36"/>
      <c r="N58" s="45">
        <v>0</v>
      </c>
      <c r="O58" s="23">
        <f t="shared" si="45"/>
        <v>0</v>
      </c>
      <c r="P58" s="36"/>
      <c r="Q58" s="39"/>
      <c r="R58" s="36"/>
      <c r="S58" s="45">
        <v>120</v>
      </c>
      <c r="T58" s="23">
        <f t="shared" si="46"/>
        <v>94</v>
      </c>
      <c r="U58" s="36"/>
      <c r="V58" s="39"/>
      <c r="W58" s="36"/>
      <c r="X58" s="23">
        <f t="shared" si="47"/>
        <v>237</v>
      </c>
      <c r="Y58" s="61">
        <f t="shared" si="48"/>
        <v>185</v>
      </c>
      <c r="Z58" s="20"/>
    </row>
    <row r="59" spans="1:32" ht="30" customHeight="1" x14ac:dyDescent="0.2">
      <c r="A59" s="64" t="s">
        <v>95</v>
      </c>
      <c r="B59" s="64" t="s">
        <v>96</v>
      </c>
      <c r="C59" s="65">
        <v>17.8</v>
      </c>
      <c r="D59" s="60">
        <f t="shared" si="41"/>
        <v>19</v>
      </c>
      <c r="E59" s="60">
        <f t="shared" si="42"/>
        <v>19</v>
      </c>
      <c r="F59" s="60">
        <f t="shared" si="43"/>
        <v>19</v>
      </c>
      <c r="H59" s="32"/>
      <c r="I59" s="45">
        <v>92</v>
      </c>
      <c r="J59" s="23">
        <f t="shared" si="44"/>
        <v>73</v>
      </c>
      <c r="K59" s="36"/>
      <c r="L59" s="62"/>
      <c r="M59" s="36"/>
      <c r="N59" s="45">
        <v>0</v>
      </c>
      <c r="O59" s="23">
        <f t="shared" si="45"/>
        <v>0</v>
      </c>
      <c r="P59" s="36"/>
      <c r="Q59" s="39"/>
      <c r="R59" s="36"/>
      <c r="S59" s="45" t="s">
        <v>142</v>
      </c>
      <c r="T59" s="97" t="s">
        <v>143</v>
      </c>
      <c r="U59" s="36"/>
      <c r="V59" s="39"/>
      <c r="W59" s="36"/>
      <c r="X59" s="63" t="s">
        <v>142</v>
      </c>
      <c r="Y59" s="98" t="s">
        <v>143</v>
      </c>
      <c r="Z59" s="20"/>
      <c r="AA59" s="113"/>
    </row>
    <row r="60" spans="1:32" ht="30" customHeight="1" x14ac:dyDescent="0.2">
      <c r="A60" s="64" t="s">
        <v>91</v>
      </c>
      <c r="B60" s="64" t="s">
        <v>92</v>
      </c>
      <c r="C60" s="65">
        <v>11.3</v>
      </c>
      <c r="D60" s="60">
        <f t="shared" si="41"/>
        <v>12</v>
      </c>
      <c r="E60" s="60">
        <f t="shared" si="42"/>
        <v>12</v>
      </c>
      <c r="F60" s="60">
        <f t="shared" si="43"/>
        <v>12</v>
      </c>
      <c r="H60" s="32"/>
      <c r="I60" s="45">
        <v>90</v>
      </c>
      <c r="J60" s="23">
        <f t="shared" si="44"/>
        <v>78</v>
      </c>
      <c r="K60" s="36"/>
      <c r="L60" s="39"/>
      <c r="M60" s="36"/>
      <c r="N60" s="45">
        <v>0</v>
      </c>
      <c r="O60" s="23">
        <f t="shared" si="45"/>
        <v>0</v>
      </c>
      <c r="P60" s="36"/>
      <c r="Q60" s="39"/>
      <c r="R60" s="36"/>
      <c r="S60" s="45" t="s">
        <v>142</v>
      </c>
      <c r="T60" s="97" t="s">
        <v>143</v>
      </c>
      <c r="U60" s="36"/>
      <c r="V60" s="39"/>
      <c r="W60" s="36"/>
      <c r="X60" s="63" t="s">
        <v>142</v>
      </c>
      <c r="Y60" s="98" t="s">
        <v>143</v>
      </c>
      <c r="Z60" s="36"/>
      <c r="AA60" s="113"/>
    </row>
    <row r="61" spans="1:32" ht="30" customHeight="1" x14ac:dyDescent="0.2">
      <c r="A61" s="64" t="s">
        <v>91</v>
      </c>
      <c r="B61" s="64" t="s">
        <v>55</v>
      </c>
      <c r="C61" s="65">
        <v>24.1</v>
      </c>
      <c r="D61" s="60">
        <f t="shared" si="41"/>
        <v>26</v>
      </c>
      <c r="E61" s="60">
        <f t="shared" si="42"/>
        <v>26</v>
      </c>
      <c r="F61" s="60">
        <f t="shared" si="43"/>
        <v>26</v>
      </c>
      <c r="H61" s="32"/>
      <c r="I61" s="45">
        <v>110</v>
      </c>
      <c r="J61" s="23">
        <f t="shared" si="44"/>
        <v>84</v>
      </c>
      <c r="K61" s="36"/>
      <c r="L61" s="39"/>
      <c r="M61" s="36"/>
      <c r="N61" s="45">
        <v>0</v>
      </c>
      <c r="O61" s="23">
        <f t="shared" si="45"/>
        <v>0</v>
      </c>
      <c r="P61" s="36"/>
      <c r="Q61" s="39"/>
      <c r="R61" s="36"/>
      <c r="S61" s="45" t="s">
        <v>142</v>
      </c>
      <c r="T61" s="97" t="s">
        <v>143</v>
      </c>
      <c r="U61" s="36"/>
      <c r="V61" s="39"/>
      <c r="W61" s="36"/>
      <c r="X61" s="23" t="s">
        <v>142</v>
      </c>
      <c r="Y61" s="97" t="s">
        <v>143</v>
      </c>
      <c r="Z61" s="20"/>
    </row>
    <row r="62" spans="1:32" ht="30" customHeight="1" x14ac:dyDescent="0.2">
      <c r="I62" s="8"/>
      <c r="J62" s="28"/>
      <c r="K62" s="25"/>
      <c r="L62" s="25"/>
      <c r="M62" s="25"/>
      <c r="N62" s="8"/>
      <c r="O62" s="28"/>
      <c r="P62" s="25"/>
      <c r="Q62" s="25"/>
      <c r="R62" s="25"/>
      <c r="S62" s="8"/>
      <c r="T62" s="28"/>
      <c r="U62" s="25"/>
      <c r="V62" s="25"/>
      <c r="W62" s="25"/>
      <c r="X62" s="28"/>
      <c r="Y62" s="28"/>
      <c r="Z62" s="77"/>
    </row>
    <row r="63" spans="1:32" ht="30" customHeight="1" x14ac:dyDescent="0.2">
      <c r="I63" s="26"/>
      <c r="J63" s="29"/>
      <c r="K63" s="41"/>
      <c r="L63" s="25"/>
      <c r="M63" s="41"/>
      <c r="N63" s="26"/>
      <c r="O63" s="29"/>
      <c r="P63" s="41"/>
      <c r="Q63" s="25"/>
      <c r="R63" s="41"/>
      <c r="S63" s="26"/>
      <c r="T63" s="29"/>
      <c r="U63" s="41"/>
      <c r="V63" s="25"/>
      <c r="W63" s="41"/>
      <c r="X63" s="29"/>
      <c r="Y63" s="29"/>
      <c r="Z63" s="7"/>
    </row>
    <row r="64" spans="1:32" ht="30" customHeight="1" x14ac:dyDescent="0.25">
      <c r="A64" s="130" t="s">
        <v>12</v>
      </c>
      <c r="B64" s="130"/>
      <c r="G64" s="10"/>
      <c r="H64" s="30"/>
      <c r="I64" s="125" t="str">
        <f t="shared" ref="I64" si="49">$I$1</f>
        <v>Day 1               Willow Glen</v>
      </c>
      <c r="J64" s="126"/>
      <c r="K64" s="33"/>
      <c r="L64" s="24"/>
      <c r="M64" s="33"/>
      <c r="N64" s="125" t="str">
        <f t="shared" ref="N64" si="50">$N$1</f>
        <v xml:space="preserve">Day 2                    Oak Glen </v>
      </c>
      <c r="O64" s="126"/>
      <c r="P64" s="33"/>
      <c r="Q64" s="24"/>
      <c r="R64" s="33"/>
      <c r="S64" s="125" t="str">
        <f t="shared" ref="S64" si="51">$S$1</f>
        <v>Day 3               Willow Glen</v>
      </c>
      <c r="T64" s="126"/>
      <c r="U64" s="33"/>
      <c r="V64" s="24"/>
      <c r="W64" s="33"/>
      <c r="X64" s="118" t="s">
        <v>0</v>
      </c>
      <c r="Y64" s="119"/>
      <c r="Z64" s="78"/>
    </row>
    <row r="65" spans="1:27" ht="30" customHeight="1" x14ac:dyDescent="0.25">
      <c r="C65" s="9"/>
      <c r="D65" s="48"/>
      <c r="E65" s="58" t="s">
        <v>7</v>
      </c>
      <c r="F65" s="47"/>
      <c r="H65" s="32"/>
      <c r="I65" s="120">
        <f t="shared" ref="I65" si="52">$I$2</f>
        <v>43901</v>
      </c>
      <c r="J65" s="122"/>
      <c r="K65" s="34"/>
      <c r="L65" s="35"/>
      <c r="M65" s="34"/>
      <c r="N65" s="120">
        <f t="shared" ref="N65" si="53">$N$2</f>
        <v>43902</v>
      </c>
      <c r="O65" s="121"/>
      <c r="P65" s="44"/>
      <c r="Q65" s="43"/>
      <c r="R65" s="44"/>
      <c r="S65" s="120">
        <f t="shared" ref="S65" si="54">$S$2</f>
        <v>43903</v>
      </c>
      <c r="T65" s="122"/>
      <c r="U65" s="36"/>
      <c r="V65" s="25"/>
      <c r="W65" s="36"/>
      <c r="X65" s="123"/>
      <c r="Y65" s="124"/>
      <c r="Z65" s="20"/>
    </row>
    <row r="66" spans="1:27" ht="30" customHeight="1" thickBot="1" x14ac:dyDescent="0.25">
      <c r="A66" s="50" t="s">
        <v>1</v>
      </c>
      <c r="B66" s="51" t="s">
        <v>2</v>
      </c>
      <c r="C66" s="52" t="s">
        <v>6</v>
      </c>
      <c r="D66" s="49" t="s">
        <v>24</v>
      </c>
      <c r="E66" s="49" t="s">
        <v>25</v>
      </c>
      <c r="F66" s="49" t="s">
        <v>24</v>
      </c>
      <c r="G66" s="54"/>
      <c r="H66" s="55"/>
      <c r="I66" s="53" t="s">
        <v>3</v>
      </c>
      <c r="J66" s="53" t="s">
        <v>4</v>
      </c>
      <c r="K66" s="56"/>
      <c r="L66" s="57"/>
      <c r="M66" s="56"/>
      <c r="N66" s="53" t="s">
        <v>3</v>
      </c>
      <c r="O66" s="53" t="s">
        <v>4</v>
      </c>
      <c r="P66" s="56"/>
      <c r="Q66" s="57"/>
      <c r="R66" s="56"/>
      <c r="S66" s="53" t="s">
        <v>3</v>
      </c>
      <c r="T66" s="53" t="s">
        <v>4</v>
      </c>
      <c r="U66" s="56"/>
      <c r="V66" s="57"/>
      <c r="W66" s="56"/>
      <c r="X66" s="53" t="s">
        <v>5</v>
      </c>
      <c r="Y66" s="53" t="s">
        <v>4</v>
      </c>
      <c r="Z66" s="20"/>
      <c r="AA66" s="59" t="s">
        <v>21</v>
      </c>
    </row>
    <row r="67" spans="1:27" ht="30" customHeight="1" thickTop="1" x14ac:dyDescent="0.25">
      <c r="A67" s="87" t="s">
        <v>115</v>
      </c>
      <c r="B67" s="87" t="s">
        <v>116</v>
      </c>
      <c r="C67" s="65">
        <v>37.200000000000003</v>
      </c>
      <c r="D67" s="60">
        <f t="shared" ref="D67:D77" si="55">ROUND((C67*123/113),0)</f>
        <v>40</v>
      </c>
      <c r="E67" s="60">
        <f t="shared" ref="E67:E77" si="56">ROUND((C67*122/113),0)</f>
        <v>40</v>
      </c>
      <c r="F67" s="60">
        <f t="shared" ref="F67:F77" si="57">ROUND((C67*123/113),0)</f>
        <v>40</v>
      </c>
      <c r="H67" s="32"/>
      <c r="I67" s="45">
        <v>111</v>
      </c>
      <c r="J67" s="23">
        <f t="shared" ref="J67:J77" si="58">IF(I67&gt;0,ROUND((+I67-D67), 1),0)</f>
        <v>71</v>
      </c>
      <c r="K67" s="36"/>
      <c r="L67" s="39"/>
      <c r="M67" s="36"/>
      <c r="N67" s="45">
        <v>0</v>
      </c>
      <c r="O67" s="23">
        <f t="shared" ref="O67:O77" si="59">IF(N67&gt;0,ROUND((+N67-E67), 1),0)</f>
        <v>0</v>
      </c>
      <c r="P67" s="36"/>
      <c r="Q67" s="39"/>
      <c r="R67" s="36"/>
      <c r="S67" s="45">
        <v>121</v>
      </c>
      <c r="T67" s="23">
        <f t="shared" ref="T67:T73" si="60">IF(S67&gt;0,ROUND((+S67-F67), 1),0)</f>
        <v>81</v>
      </c>
      <c r="U67" s="36"/>
      <c r="V67" s="39"/>
      <c r="W67" s="36"/>
      <c r="X67" s="23">
        <f t="shared" ref="X67:X73" si="61">I67+N67+S67</f>
        <v>232</v>
      </c>
      <c r="Y67" s="88">
        <f t="shared" ref="Y67:Y73" si="62">SUM(J67,O67,T67)</f>
        <v>152</v>
      </c>
      <c r="Z67" s="20"/>
      <c r="AA67" s="107" t="s">
        <v>16</v>
      </c>
    </row>
    <row r="68" spans="1:27" ht="30" customHeight="1" x14ac:dyDescent="0.25">
      <c r="A68" s="89" t="s">
        <v>117</v>
      </c>
      <c r="B68" s="89" t="s">
        <v>55</v>
      </c>
      <c r="C68" s="65">
        <v>38.5</v>
      </c>
      <c r="D68" s="60">
        <f t="shared" si="55"/>
        <v>42</v>
      </c>
      <c r="E68" s="60">
        <f t="shared" si="56"/>
        <v>42</v>
      </c>
      <c r="F68" s="60">
        <f t="shared" si="57"/>
        <v>42</v>
      </c>
      <c r="H68" s="32"/>
      <c r="I68" s="45">
        <v>112</v>
      </c>
      <c r="J68" s="23">
        <f t="shared" si="58"/>
        <v>70</v>
      </c>
      <c r="K68" s="36"/>
      <c r="L68" s="39"/>
      <c r="M68" s="36"/>
      <c r="N68" s="45">
        <v>0</v>
      </c>
      <c r="O68" s="23">
        <f t="shared" si="59"/>
        <v>0</v>
      </c>
      <c r="P68" s="36"/>
      <c r="Q68" s="39"/>
      <c r="R68" s="36"/>
      <c r="S68" s="45">
        <v>128</v>
      </c>
      <c r="T68" s="23">
        <f t="shared" si="60"/>
        <v>86</v>
      </c>
      <c r="U68" s="36"/>
      <c r="V68" s="39"/>
      <c r="W68" s="36"/>
      <c r="X68" s="23">
        <f t="shared" si="61"/>
        <v>240</v>
      </c>
      <c r="Y68" s="90">
        <f t="shared" si="62"/>
        <v>156</v>
      </c>
      <c r="Z68" s="70"/>
      <c r="AA68" s="108" t="s">
        <v>15</v>
      </c>
    </row>
    <row r="69" spans="1:27" ht="30" customHeight="1" x14ac:dyDescent="0.25">
      <c r="A69" s="91" t="s">
        <v>114</v>
      </c>
      <c r="B69" s="91" t="s">
        <v>108</v>
      </c>
      <c r="C69" s="65">
        <v>33.1</v>
      </c>
      <c r="D69" s="60">
        <f t="shared" si="55"/>
        <v>36</v>
      </c>
      <c r="E69" s="60">
        <f t="shared" si="56"/>
        <v>36</v>
      </c>
      <c r="F69" s="60">
        <f t="shared" si="57"/>
        <v>36</v>
      </c>
      <c r="H69" s="32"/>
      <c r="I69" s="45">
        <v>120</v>
      </c>
      <c r="J69" s="23">
        <f t="shared" si="58"/>
        <v>84</v>
      </c>
      <c r="K69" s="36"/>
      <c r="L69" s="39"/>
      <c r="M69" s="36"/>
      <c r="N69" s="45">
        <v>0</v>
      </c>
      <c r="O69" s="23">
        <f t="shared" si="59"/>
        <v>0</v>
      </c>
      <c r="P69" s="36"/>
      <c r="Q69" s="39"/>
      <c r="R69" s="36"/>
      <c r="S69" s="45">
        <v>110</v>
      </c>
      <c r="T69" s="23">
        <f t="shared" si="60"/>
        <v>74</v>
      </c>
      <c r="U69" s="36"/>
      <c r="V69" s="39"/>
      <c r="W69" s="36"/>
      <c r="X69" s="23">
        <f t="shared" si="61"/>
        <v>230</v>
      </c>
      <c r="Y69" s="92">
        <f t="shared" si="62"/>
        <v>158</v>
      </c>
      <c r="Z69" s="70"/>
      <c r="AA69" s="109" t="s">
        <v>17</v>
      </c>
    </row>
    <row r="70" spans="1:27" ht="30" customHeight="1" x14ac:dyDescent="0.2">
      <c r="A70" s="64" t="s">
        <v>110</v>
      </c>
      <c r="B70" s="64" t="s">
        <v>111</v>
      </c>
      <c r="C70" s="65">
        <v>30.5</v>
      </c>
      <c r="D70" s="60">
        <f t="shared" si="55"/>
        <v>33</v>
      </c>
      <c r="E70" s="60">
        <f t="shared" si="56"/>
        <v>33</v>
      </c>
      <c r="F70" s="60">
        <f t="shared" si="57"/>
        <v>33</v>
      </c>
      <c r="H70" s="32"/>
      <c r="I70" s="45">
        <v>117</v>
      </c>
      <c r="J70" s="23">
        <f t="shared" si="58"/>
        <v>84</v>
      </c>
      <c r="K70" s="36"/>
      <c r="L70" s="39"/>
      <c r="M70" s="36"/>
      <c r="N70" s="45">
        <v>0</v>
      </c>
      <c r="O70" s="23">
        <f t="shared" si="59"/>
        <v>0</v>
      </c>
      <c r="P70" s="36"/>
      <c r="Q70" s="39"/>
      <c r="R70" s="36"/>
      <c r="S70" s="45">
        <v>110</v>
      </c>
      <c r="T70" s="23">
        <f t="shared" si="60"/>
        <v>77</v>
      </c>
      <c r="U70" s="36"/>
      <c r="V70" s="39"/>
      <c r="W70" s="36"/>
      <c r="X70" s="23">
        <f t="shared" si="61"/>
        <v>227</v>
      </c>
      <c r="Y70" s="61">
        <f t="shared" si="62"/>
        <v>161</v>
      </c>
      <c r="Z70" s="70"/>
    </row>
    <row r="71" spans="1:27" ht="30" customHeight="1" x14ac:dyDescent="0.2">
      <c r="A71" s="64" t="s">
        <v>112</v>
      </c>
      <c r="B71" s="64" t="s">
        <v>65</v>
      </c>
      <c r="C71" s="65">
        <v>30.6</v>
      </c>
      <c r="D71" s="60">
        <f t="shared" si="55"/>
        <v>33</v>
      </c>
      <c r="E71" s="60">
        <f t="shared" si="56"/>
        <v>33</v>
      </c>
      <c r="F71" s="60">
        <f t="shared" si="57"/>
        <v>33</v>
      </c>
      <c r="H71" s="32"/>
      <c r="I71" s="45">
        <v>125</v>
      </c>
      <c r="J71" s="23">
        <f t="shared" si="58"/>
        <v>92</v>
      </c>
      <c r="K71" s="36"/>
      <c r="L71" s="39"/>
      <c r="M71" s="36"/>
      <c r="N71" s="45">
        <v>0</v>
      </c>
      <c r="O71" s="23">
        <f t="shared" si="59"/>
        <v>0</v>
      </c>
      <c r="P71" s="36"/>
      <c r="Q71" s="39"/>
      <c r="R71" s="36"/>
      <c r="S71" s="45">
        <v>107</v>
      </c>
      <c r="T71" s="23">
        <f t="shared" si="60"/>
        <v>74</v>
      </c>
      <c r="U71" s="36"/>
      <c r="V71" s="39"/>
      <c r="W71" s="36"/>
      <c r="X71" s="23">
        <f t="shared" si="61"/>
        <v>232</v>
      </c>
      <c r="Y71" s="23">
        <f t="shared" si="62"/>
        <v>166</v>
      </c>
      <c r="Z71" s="20"/>
    </row>
    <row r="72" spans="1:27" ht="30" customHeight="1" x14ac:dyDescent="0.25">
      <c r="A72" s="64" t="s">
        <v>109</v>
      </c>
      <c r="B72" s="64" t="s">
        <v>55</v>
      </c>
      <c r="C72" s="65">
        <v>27</v>
      </c>
      <c r="D72" s="60">
        <f t="shared" si="55"/>
        <v>29</v>
      </c>
      <c r="E72" s="60">
        <f t="shared" si="56"/>
        <v>29</v>
      </c>
      <c r="F72" s="60">
        <f t="shared" si="57"/>
        <v>29</v>
      </c>
      <c r="H72" s="32"/>
      <c r="I72" s="45">
        <v>120</v>
      </c>
      <c r="J72" s="23">
        <f t="shared" si="58"/>
        <v>91</v>
      </c>
      <c r="K72" s="36"/>
      <c r="L72" s="39"/>
      <c r="M72" s="36"/>
      <c r="N72" s="45">
        <v>0</v>
      </c>
      <c r="O72" s="23">
        <f t="shared" si="59"/>
        <v>0</v>
      </c>
      <c r="P72" s="36"/>
      <c r="Q72" s="39"/>
      <c r="R72" s="36"/>
      <c r="S72" s="45">
        <v>106</v>
      </c>
      <c r="T72" s="23">
        <f t="shared" si="60"/>
        <v>77</v>
      </c>
      <c r="U72" s="36"/>
      <c r="V72" s="39"/>
      <c r="W72" s="36"/>
      <c r="X72" s="23">
        <f t="shared" si="61"/>
        <v>226</v>
      </c>
      <c r="Y72" s="63">
        <f t="shared" si="62"/>
        <v>168</v>
      </c>
      <c r="Z72" s="20"/>
      <c r="AA72" s="104"/>
    </row>
    <row r="73" spans="1:27" ht="30" customHeight="1" x14ac:dyDescent="0.25">
      <c r="A73" s="64" t="s">
        <v>105</v>
      </c>
      <c r="B73" s="64" t="s">
        <v>106</v>
      </c>
      <c r="C73" s="65">
        <v>24.8</v>
      </c>
      <c r="D73" s="60">
        <f t="shared" si="55"/>
        <v>27</v>
      </c>
      <c r="E73" s="60">
        <f t="shared" si="56"/>
        <v>27</v>
      </c>
      <c r="F73" s="60">
        <f t="shared" si="57"/>
        <v>27</v>
      </c>
      <c r="H73" s="32"/>
      <c r="I73" s="45">
        <v>118</v>
      </c>
      <c r="J73" s="23">
        <f t="shared" si="58"/>
        <v>91</v>
      </c>
      <c r="K73" s="36"/>
      <c r="L73" s="39"/>
      <c r="M73" s="36"/>
      <c r="N73" s="45">
        <v>0</v>
      </c>
      <c r="O73" s="23">
        <f t="shared" si="59"/>
        <v>0</v>
      </c>
      <c r="P73" s="36"/>
      <c r="Q73" s="39"/>
      <c r="R73" s="36"/>
      <c r="S73" s="45">
        <v>113</v>
      </c>
      <c r="T73" s="23">
        <f t="shared" si="60"/>
        <v>86</v>
      </c>
      <c r="U73" s="36"/>
      <c r="V73" s="39"/>
      <c r="W73" s="36"/>
      <c r="X73" s="23">
        <f t="shared" si="61"/>
        <v>231</v>
      </c>
      <c r="Y73" s="63">
        <f t="shared" si="62"/>
        <v>177</v>
      </c>
      <c r="Z73" s="20"/>
      <c r="AA73" s="104"/>
    </row>
    <row r="74" spans="1:27" ht="30" customHeight="1" x14ac:dyDescent="0.25">
      <c r="A74" s="64" t="s">
        <v>77</v>
      </c>
      <c r="B74" s="64" t="s">
        <v>113</v>
      </c>
      <c r="C74" s="65">
        <v>31.3</v>
      </c>
      <c r="D74" s="60">
        <f t="shared" si="55"/>
        <v>34</v>
      </c>
      <c r="E74" s="60">
        <f t="shared" si="56"/>
        <v>34</v>
      </c>
      <c r="F74" s="60">
        <f t="shared" si="57"/>
        <v>34</v>
      </c>
      <c r="H74" s="32"/>
      <c r="I74" s="45">
        <v>111</v>
      </c>
      <c r="J74" s="23">
        <f t="shared" si="58"/>
        <v>77</v>
      </c>
      <c r="K74" s="36"/>
      <c r="L74" s="39"/>
      <c r="M74" s="36"/>
      <c r="N74" s="45">
        <v>0</v>
      </c>
      <c r="O74" s="23">
        <f t="shared" si="59"/>
        <v>0</v>
      </c>
      <c r="P74" s="36"/>
      <c r="Q74" s="39"/>
      <c r="R74" s="36"/>
      <c r="S74" s="45" t="s">
        <v>142</v>
      </c>
      <c r="T74" s="97" t="s">
        <v>143</v>
      </c>
      <c r="U74" s="36"/>
      <c r="V74" s="39"/>
      <c r="W74" s="36"/>
      <c r="X74" s="23" t="s">
        <v>142</v>
      </c>
      <c r="Y74" s="97" t="s">
        <v>143</v>
      </c>
      <c r="Z74" s="20"/>
      <c r="AA74" s="114"/>
    </row>
    <row r="75" spans="1:27" ht="30" customHeight="1" x14ac:dyDescent="0.2">
      <c r="A75" s="64" t="s">
        <v>107</v>
      </c>
      <c r="B75" s="64" t="s">
        <v>108</v>
      </c>
      <c r="C75" s="65">
        <v>25.3</v>
      </c>
      <c r="D75" s="60">
        <f t="shared" si="55"/>
        <v>28</v>
      </c>
      <c r="E75" s="60">
        <f t="shared" si="56"/>
        <v>27</v>
      </c>
      <c r="F75" s="60">
        <f t="shared" si="57"/>
        <v>28</v>
      </c>
      <c r="H75" s="32"/>
      <c r="I75" s="45">
        <v>111</v>
      </c>
      <c r="J75" s="23">
        <f t="shared" si="58"/>
        <v>83</v>
      </c>
      <c r="K75" s="36"/>
      <c r="L75" s="39"/>
      <c r="M75" s="36"/>
      <c r="N75" s="45">
        <v>0</v>
      </c>
      <c r="O75" s="23">
        <f t="shared" si="59"/>
        <v>0</v>
      </c>
      <c r="P75" s="36"/>
      <c r="Q75" s="39"/>
      <c r="R75" s="36"/>
      <c r="S75" s="45" t="s">
        <v>142</v>
      </c>
      <c r="T75" s="97" t="s">
        <v>143</v>
      </c>
      <c r="U75" s="36"/>
      <c r="V75" s="39"/>
      <c r="W75" s="36"/>
      <c r="X75" s="23" t="s">
        <v>142</v>
      </c>
      <c r="Y75" s="98" t="s">
        <v>143</v>
      </c>
      <c r="Z75" s="20"/>
    </row>
    <row r="76" spans="1:27" ht="30" customHeight="1" x14ac:dyDescent="0.2">
      <c r="A76" s="64" t="s">
        <v>76</v>
      </c>
      <c r="B76" s="64" t="s">
        <v>35</v>
      </c>
      <c r="C76" s="65">
        <v>34.200000000000003</v>
      </c>
      <c r="D76" s="60">
        <f t="shared" si="55"/>
        <v>37</v>
      </c>
      <c r="E76" s="60">
        <f t="shared" si="56"/>
        <v>37</v>
      </c>
      <c r="F76" s="60">
        <f t="shared" si="57"/>
        <v>37</v>
      </c>
      <c r="H76" s="32"/>
      <c r="I76" s="45">
        <v>122</v>
      </c>
      <c r="J76" s="23">
        <f t="shared" si="58"/>
        <v>85</v>
      </c>
      <c r="K76" s="36"/>
      <c r="L76" s="39"/>
      <c r="M76" s="36"/>
      <c r="N76" s="45">
        <v>0</v>
      </c>
      <c r="O76" s="23">
        <f t="shared" si="59"/>
        <v>0</v>
      </c>
      <c r="P76" s="36"/>
      <c r="Q76" s="39"/>
      <c r="R76" s="36"/>
      <c r="S76" s="45" t="s">
        <v>142</v>
      </c>
      <c r="T76" s="97" t="s">
        <v>143</v>
      </c>
      <c r="U76" s="36"/>
      <c r="V76" s="39"/>
      <c r="W76" s="36"/>
      <c r="X76" s="23" t="s">
        <v>142</v>
      </c>
      <c r="Y76" s="97" t="s">
        <v>143</v>
      </c>
      <c r="Z76" s="20"/>
    </row>
    <row r="77" spans="1:27" ht="30" customHeight="1" x14ac:dyDescent="0.2">
      <c r="A77" s="64" t="s">
        <v>118</v>
      </c>
      <c r="B77" s="64" t="s">
        <v>119</v>
      </c>
      <c r="C77" s="65">
        <v>43.9</v>
      </c>
      <c r="D77" s="60">
        <f t="shared" si="55"/>
        <v>48</v>
      </c>
      <c r="E77" s="60">
        <f t="shared" si="56"/>
        <v>47</v>
      </c>
      <c r="F77" s="60">
        <f t="shared" si="57"/>
        <v>48</v>
      </c>
      <c r="H77" s="32"/>
      <c r="I77" s="45">
        <v>134</v>
      </c>
      <c r="J77" s="23">
        <f t="shared" si="58"/>
        <v>86</v>
      </c>
      <c r="K77" s="36"/>
      <c r="L77" s="39"/>
      <c r="M77" s="36"/>
      <c r="N77" s="45">
        <v>0</v>
      </c>
      <c r="O77" s="23">
        <f t="shared" si="59"/>
        <v>0</v>
      </c>
      <c r="P77" s="36"/>
      <c r="Q77" s="39"/>
      <c r="R77" s="36"/>
      <c r="S77" s="45" t="s">
        <v>142</v>
      </c>
      <c r="T77" s="97" t="s">
        <v>143</v>
      </c>
      <c r="U77" s="36"/>
      <c r="V77" s="39"/>
      <c r="W77" s="36"/>
      <c r="X77" s="23" t="s">
        <v>142</v>
      </c>
      <c r="Y77" s="99" t="s">
        <v>143</v>
      </c>
      <c r="Z77" s="20"/>
    </row>
    <row r="78" spans="1:27" ht="30" customHeight="1" x14ac:dyDescent="0.2">
      <c r="Z78" s="77"/>
    </row>
    <row r="79" spans="1:27" ht="30" customHeight="1" x14ac:dyDescent="0.25">
      <c r="A79" s="130" t="s">
        <v>13</v>
      </c>
      <c r="B79" s="130"/>
      <c r="C79" s="9"/>
      <c r="D79" s="8"/>
      <c r="E79" s="8"/>
      <c r="F79" s="8"/>
      <c r="G79" s="10"/>
      <c r="H79" s="30"/>
      <c r="I79" s="125" t="str">
        <f t="shared" ref="I79" si="63">$I$1</f>
        <v>Day 1               Willow Glen</v>
      </c>
      <c r="J79" s="126"/>
      <c r="K79" s="33"/>
      <c r="L79" s="24"/>
      <c r="M79" s="33"/>
      <c r="N79" s="125" t="str">
        <f t="shared" ref="N79" si="64">$N$1</f>
        <v xml:space="preserve">Day 2                    Oak Glen </v>
      </c>
      <c r="O79" s="126"/>
      <c r="P79" s="33"/>
      <c r="Q79" s="24"/>
      <c r="R79" s="33"/>
      <c r="S79" s="125" t="str">
        <f t="shared" ref="S79" si="65">$S$1</f>
        <v>Day 3               Willow Glen</v>
      </c>
      <c r="T79" s="126"/>
      <c r="U79" s="33"/>
      <c r="V79" s="24"/>
      <c r="W79" s="33"/>
      <c r="X79" s="118" t="s">
        <v>0</v>
      </c>
      <c r="Y79" s="119"/>
      <c r="Z79" s="79"/>
    </row>
    <row r="80" spans="1:27" ht="30" customHeight="1" x14ac:dyDescent="0.25">
      <c r="A80" s="12"/>
      <c r="B80" s="13"/>
      <c r="C80" s="14"/>
      <c r="D80" s="48"/>
      <c r="E80" s="58" t="s">
        <v>7</v>
      </c>
      <c r="F80" s="47"/>
      <c r="H80" s="32"/>
      <c r="I80" s="120">
        <f t="shared" ref="I80" si="66">$I$2</f>
        <v>43901</v>
      </c>
      <c r="J80" s="122"/>
      <c r="K80" s="34"/>
      <c r="L80" s="35"/>
      <c r="M80" s="34"/>
      <c r="N80" s="120">
        <f t="shared" ref="N80" si="67">$N$2</f>
        <v>43902</v>
      </c>
      <c r="O80" s="121"/>
      <c r="P80" s="44"/>
      <c r="Q80" s="43"/>
      <c r="R80" s="44"/>
      <c r="S80" s="120">
        <f t="shared" ref="S80" si="68">$S$2</f>
        <v>43903</v>
      </c>
      <c r="T80" s="122"/>
      <c r="U80" s="36"/>
      <c r="V80" s="25"/>
      <c r="W80" s="36"/>
      <c r="X80" s="123"/>
      <c r="Y80" s="124"/>
      <c r="Z80" s="20"/>
    </row>
    <row r="81" spans="1:27" ht="30" customHeight="1" thickBot="1" x14ac:dyDescent="0.25">
      <c r="A81" s="50" t="s">
        <v>1</v>
      </c>
      <c r="B81" s="51" t="s">
        <v>2</v>
      </c>
      <c r="C81" s="52" t="s">
        <v>6</v>
      </c>
      <c r="D81" s="49" t="s">
        <v>24</v>
      </c>
      <c r="E81" s="49" t="s">
        <v>25</v>
      </c>
      <c r="F81" s="49" t="s">
        <v>24</v>
      </c>
      <c r="G81" s="54"/>
      <c r="H81" s="55"/>
      <c r="I81" s="53" t="s">
        <v>3</v>
      </c>
      <c r="J81" s="53" t="s">
        <v>4</v>
      </c>
      <c r="K81" s="56"/>
      <c r="L81" s="57"/>
      <c r="M81" s="56"/>
      <c r="N81" s="53" t="s">
        <v>3</v>
      </c>
      <c r="O81" s="53" t="s">
        <v>4</v>
      </c>
      <c r="P81" s="56"/>
      <c r="Q81" s="57"/>
      <c r="R81" s="56"/>
      <c r="S81" s="53" t="s">
        <v>3</v>
      </c>
      <c r="T81" s="53" t="s">
        <v>4</v>
      </c>
      <c r="U81" s="56"/>
      <c r="V81" s="57"/>
      <c r="W81" s="56"/>
      <c r="X81" s="53" t="s">
        <v>5</v>
      </c>
      <c r="Y81" s="53" t="s">
        <v>4</v>
      </c>
      <c r="Z81" s="20"/>
      <c r="AA81" s="59" t="s">
        <v>21</v>
      </c>
    </row>
    <row r="82" spans="1:27" ht="30" customHeight="1" thickTop="1" x14ac:dyDescent="0.2">
      <c r="A82" s="82" t="s">
        <v>54</v>
      </c>
      <c r="B82" s="82" t="s">
        <v>120</v>
      </c>
      <c r="C82" s="65">
        <v>19.899999999999999</v>
      </c>
      <c r="D82" s="60">
        <f t="shared" ref="D82:D89" si="69">ROUND((C82*128/113),0)</f>
        <v>23</v>
      </c>
      <c r="E82" s="60">
        <f t="shared" ref="E82:E89" si="70">ROUND((C82*126/113),0)</f>
        <v>22</v>
      </c>
      <c r="F82" s="60">
        <f t="shared" ref="F82:F89" si="71">ROUND((C82*128/113),0)</f>
        <v>23</v>
      </c>
      <c r="H82" s="32"/>
      <c r="I82" s="45">
        <v>101</v>
      </c>
      <c r="J82" s="23">
        <f t="shared" ref="J82:J89" si="72">IF(I82&gt;0,ROUND((+I82-D82), 1),0)</f>
        <v>78</v>
      </c>
      <c r="K82" s="36"/>
      <c r="L82" s="39"/>
      <c r="M82" s="36"/>
      <c r="N82" s="45">
        <v>0</v>
      </c>
      <c r="O82" s="23">
        <f t="shared" ref="O82:O89" si="73">IF(N82&gt;0,ROUND((+N82-E82), 1),0)</f>
        <v>0</v>
      </c>
      <c r="P82" s="36"/>
      <c r="Q82" s="39"/>
      <c r="R82" s="36"/>
      <c r="S82" s="45">
        <v>95</v>
      </c>
      <c r="T82" s="23">
        <f t="shared" ref="T82:T89" si="74">IF(S82&gt;0,ROUND((+S82-F82), 1),0)</f>
        <v>72</v>
      </c>
      <c r="U82" s="36"/>
      <c r="V82" s="39"/>
      <c r="W82" s="36"/>
      <c r="X82" s="83">
        <f t="shared" ref="X82:X89" si="75">I82+N82+S82</f>
        <v>196</v>
      </c>
      <c r="Y82" s="63">
        <f t="shared" ref="Y82:Y89" si="76">SUM(J82,O82,T82)</f>
        <v>150</v>
      </c>
      <c r="Z82" s="70"/>
      <c r="AA82" s="86" t="s">
        <v>19</v>
      </c>
    </row>
    <row r="83" spans="1:27" ht="30" customHeight="1" x14ac:dyDescent="0.25">
      <c r="A83" s="87" t="s">
        <v>101</v>
      </c>
      <c r="B83" s="87" t="s">
        <v>127</v>
      </c>
      <c r="C83" s="65">
        <v>30.8</v>
      </c>
      <c r="D83" s="60">
        <f t="shared" si="69"/>
        <v>35</v>
      </c>
      <c r="E83" s="60">
        <f t="shared" si="70"/>
        <v>34</v>
      </c>
      <c r="F83" s="60">
        <f t="shared" si="71"/>
        <v>35</v>
      </c>
      <c r="H83" s="32"/>
      <c r="I83" s="45">
        <v>124</v>
      </c>
      <c r="J83" s="23">
        <f t="shared" si="72"/>
        <v>89</v>
      </c>
      <c r="K83" s="36"/>
      <c r="L83" s="39"/>
      <c r="M83" s="36"/>
      <c r="N83" s="45">
        <v>0</v>
      </c>
      <c r="O83" s="23">
        <f t="shared" si="73"/>
        <v>0</v>
      </c>
      <c r="P83" s="36"/>
      <c r="Q83" s="39"/>
      <c r="R83" s="36"/>
      <c r="S83" s="45">
        <v>108</v>
      </c>
      <c r="T83" s="23">
        <f t="shared" si="74"/>
        <v>73</v>
      </c>
      <c r="U83" s="36"/>
      <c r="V83" s="39"/>
      <c r="W83" s="36"/>
      <c r="X83" s="23">
        <f t="shared" si="75"/>
        <v>232</v>
      </c>
      <c r="Y83" s="88">
        <f t="shared" si="76"/>
        <v>162</v>
      </c>
      <c r="Z83" s="20"/>
      <c r="AA83" s="115" t="s">
        <v>16</v>
      </c>
    </row>
    <row r="84" spans="1:27" ht="30" customHeight="1" x14ac:dyDescent="0.25">
      <c r="A84" s="89" t="s">
        <v>114</v>
      </c>
      <c r="B84" s="89" t="s">
        <v>123</v>
      </c>
      <c r="C84" s="65">
        <v>25.2</v>
      </c>
      <c r="D84" s="60">
        <f t="shared" si="69"/>
        <v>29</v>
      </c>
      <c r="E84" s="60">
        <f t="shared" si="70"/>
        <v>28</v>
      </c>
      <c r="F84" s="60">
        <f t="shared" si="71"/>
        <v>29</v>
      </c>
      <c r="H84" s="32"/>
      <c r="I84" s="45">
        <v>105</v>
      </c>
      <c r="J84" s="23">
        <f t="shared" si="72"/>
        <v>76</v>
      </c>
      <c r="K84" s="36"/>
      <c r="L84" s="39"/>
      <c r="M84" s="36"/>
      <c r="N84" s="45">
        <v>0</v>
      </c>
      <c r="O84" s="23">
        <f t="shared" si="73"/>
        <v>0</v>
      </c>
      <c r="P84" s="36"/>
      <c r="Q84" s="39"/>
      <c r="R84" s="36"/>
      <c r="S84" s="45">
        <v>117</v>
      </c>
      <c r="T84" s="23">
        <f t="shared" si="74"/>
        <v>88</v>
      </c>
      <c r="U84" s="36"/>
      <c r="V84" s="39"/>
      <c r="W84" s="36"/>
      <c r="X84" s="63">
        <f t="shared" si="75"/>
        <v>222</v>
      </c>
      <c r="Y84" s="90">
        <f t="shared" si="76"/>
        <v>164</v>
      </c>
      <c r="Z84" s="70"/>
      <c r="AA84" s="116" t="s">
        <v>15</v>
      </c>
    </row>
    <row r="85" spans="1:27" ht="30" customHeight="1" x14ac:dyDescent="0.25">
      <c r="A85" s="91" t="s">
        <v>52</v>
      </c>
      <c r="B85" s="91" t="s">
        <v>124</v>
      </c>
      <c r="C85" s="65">
        <v>26</v>
      </c>
      <c r="D85" s="60">
        <f t="shared" si="69"/>
        <v>29</v>
      </c>
      <c r="E85" s="60">
        <f t="shared" si="70"/>
        <v>29</v>
      </c>
      <c r="F85" s="60">
        <f t="shared" si="71"/>
        <v>29</v>
      </c>
      <c r="H85" s="32"/>
      <c r="I85" s="45">
        <v>111</v>
      </c>
      <c r="J85" s="23">
        <f t="shared" si="72"/>
        <v>82</v>
      </c>
      <c r="K85" s="36"/>
      <c r="L85" s="39"/>
      <c r="M85" s="36"/>
      <c r="N85" s="45">
        <v>0</v>
      </c>
      <c r="O85" s="23">
        <f t="shared" si="73"/>
        <v>0</v>
      </c>
      <c r="P85" s="36"/>
      <c r="Q85" s="39"/>
      <c r="R85" s="36"/>
      <c r="S85" s="45">
        <v>114</v>
      </c>
      <c r="T85" s="23">
        <f t="shared" si="74"/>
        <v>85</v>
      </c>
      <c r="U85" s="36"/>
      <c r="V85" s="39"/>
      <c r="W85" s="36"/>
      <c r="X85" s="63">
        <f t="shared" si="75"/>
        <v>225</v>
      </c>
      <c r="Y85" s="92">
        <f t="shared" si="76"/>
        <v>167</v>
      </c>
      <c r="Z85" s="70"/>
      <c r="AA85" s="112" t="s">
        <v>17</v>
      </c>
    </row>
    <row r="86" spans="1:27" ht="30" customHeight="1" x14ac:dyDescent="0.2">
      <c r="A86" s="64" t="s">
        <v>121</v>
      </c>
      <c r="B86" s="64" t="s">
        <v>122</v>
      </c>
      <c r="C86" s="65">
        <v>21.3</v>
      </c>
      <c r="D86" s="60">
        <f t="shared" si="69"/>
        <v>24</v>
      </c>
      <c r="E86" s="60">
        <f t="shared" si="70"/>
        <v>24</v>
      </c>
      <c r="F86" s="60">
        <f t="shared" si="71"/>
        <v>24</v>
      </c>
      <c r="H86" s="32"/>
      <c r="I86" s="45">
        <v>105</v>
      </c>
      <c r="J86" s="23">
        <f t="shared" si="72"/>
        <v>81</v>
      </c>
      <c r="K86" s="36"/>
      <c r="L86" s="39"/>
      <c r="M86" s="36"/>
      <c r="N86" s="45">
        <v>0</v>
      </c>
      <c r="O86" s="23">
        <f t="shared" si="73"/>
        <v>0</v>
      </c>
      <c r="P86" s="36"/>
      <c r="Q86" s="39"/>
      <c r="R86" s="36"/>
      <c r="S86" s="45">
        <v>113</v>
      </c>
      <c r="T86" s="23">
        <f t="shared" si="74"/>
        <v>89</v>
      </c>
      <c r="U86" s="36"/>
      <c r="V86" s="39"/>
      <c r="W86" s="36"/>
      <c r="X86" s="63">
        <f t="shared" si="75"/>
        <v>218</v>
      </c>
      <c r="Y86" s="63">
        <f t="shared" si="76"/>
        <v>170</v>
      </c>
      <c r="Z86" s="70"/>
    </row>
    <row r="87" spans="1:27" ht="30" customHeight="1" x14ac:dyDescent="0.25">
      <c r="A87" s="64" t="s">
        <v>44</v>
      </c>
      <c r="B87" s="64" t="s">
        <v>126</v>
      </c>
      <c r="C87" s="65">
        <v>30.8</v>
      </c>
      <c r="D87" s="60">
        <f t="shared" si="69"/>
        <v>35</v>
      </c>
      <c r="E87" s="60">
        <f t="shared" si="70"/>
        <v>34</v>
      </c>
      <c r="F87" s="60">
        <f t="shared" si="71"/>
        <v>35</v>
      </c>
      <c r="H87" s="32"/>
      <c r="I87" s="45">
        <v>117</v>
      </c>
      <c r="J87" s="23">
        <f t="shared" si="72"/>
        <v>82</v>
      </c>
      <c r="K87" s="36"/>
      <c r="L87" s="39"/>
      <c r="M87" s="36"/>
      <c r="N87" s="45">
        <v>0</v>
      </c>
      <c r="O87" s="23">
        <f t="shared" si="73"/>
        <v>0</v>
      </c>
      <c r="P87" s="36"/>
      <c r="Q87" s="39"/>
      <c r="R87" s="36"/>
      <c r="S87" s="45">
        <v>125</v>
      </c>
      <c r="T87" s="23">
        <f t="shared" si="74"/>
        <v>90</v>
      </c>
      <c r="U87" s="36"/>
      <c r="V87" s="39"/>
      <c r="W87" s="36"/>
      <c r="X87" s="23">
        <f t="shared" si="75"/>
        <v>242</v>
      </c>
      <c r="Y87" s="23">
        <f t="shared" si="76"/>
        <v>172</v>
      </c>
      <c r="Z87" s="20"/>
      <c r="AA87" s="104"/>
    </row>
    <row r="88" spans="1:27" ht="30" customHeight="1" x14ac:dyDescent="0.2">
      <c r="A88" s="64" t="s">
        <v>128</v>
      </c>
      <c r="B88" s="64" t="s">
        <v>129</v>
      </c>
      <c r="C88" s="65">
        <v>33.6</v>
      </c>
      <c r="D88" s="60">
        <f t="shared" si="69"/>
        <v>38</v>
      </c>
      <c r="E88" s="60">
        <f t="shared" si="70"/>
        <v>37</v>
      </c>
      <c r="F88" s="60">
        <f t="shared" si="71"/>
        <v>38</v>
      </c>
      <c r="H88" s="32"/>
      <c r="I88" s="45">
        <v>130</v>
      </c>
      <c r="J88" s="23">
        <f t="shared" si="72"/>
        <v>92</v>
      </c>
      <c r="K88" s="36"/>
      <c r="L88" s="39"/>
      <c r="M88" s="36"/>
      <c r="N88" s="45">
        <v>0</v>
      </c>
      <c r="O88" s="23">
        <f t="shared" si="73"/>
        <v>0</v>
      </c>
      <c r="P88" s="36"/>
      <c r="Q88" s="39"/>
      <c r="R88" s="36"/>
      <c r="S88" s="45">
        <v>126</v>
      </c>
      <c r="T88" s="23">
        <f t="shared" si="74"/>
        <v>88</v>
      </c>
      <c r="U88" s="36"/>
      <c r="V88" s="39"/>
      <c r="W88" s="36"/>
      <c r="X88" s="23">
        <f t="shared" si="75"/>
        <v>256</v>
      </c>
      <c r="Y88" s="23">
        <f t="shared" si="76"/>
        <v>180</v>
      </c>
      <c r="Z88" s="30"/>
    </row>
    <row r="89" spans="1:27" ht="30" customHeight="1" x14ac:dyDescent="0.25">
      <c r="A89" s="64" t="s">
        <v>118</v>
      </c>
      <c r="B89" s="64" t="s">
        <v>125</v>
      </c>
      <c r="C89" s="65">
        <v>30.7</v>
      </c>
      <c r="D89" s="60">
        <f t="shared" si="69"/>
        <v>35</v>
      </c>
      <c r="E89" s="60">
        <f t="shared" si="70"/>
        <v>34</v>
      </c>
      <c r="F89" s="60">
        <f t="shared" si="71"/>
        <v>35</v>
      </c>
      <c r="H89" s="32"/>
      <c r="I89" s="45">
        <v>130</v>
      </c>
      <c r="J89" s="23">
        <f t="shared" si="72"/>
        <v>95</v>
      </c>
      <c r="K89" s="36"/>
      <c r="L89" s="39"/>
      <c r="M89" s="36"/>
      <c r="N89" s="45">
        <v>0</v>
      </c>
      <c r="O89" s="23">
        <f t="shared" si="73"/>
        <v>0</v>
      </c>
      <c r="P89" s="36"/>
      <c r="Q89" s="39"/>
      <c r="R89" s="36"/>
      <c r="S89" s="45">
        <v>131</v>
      </c>
      <c r="T89" s="23">
        <f t="shared" si="74"/>
        <v>96</v>
      </c>
      <c r="U89" s="36"/>
      <c r="V89" s="39"/>
      <c r="W89" s="36"/>
      <c r="X89" s="63">
        <f t="shared" si="75"/>
        <v>261</v>
      </c>
      <c r="Y89" s="63">
        <f t="shared" si="76"/>
        <v>191</v>
      </c>
      <c r="Z89" s="70"/>
      <c r="AA89" s="114"/>
    </row>
    <row r="90" spans="1:27" ht="30" customHeight="1" x14ac:dyDescent="0.2">
      <c r="Z90" s="77"/>
    </row>
    <row r="91" spans="1:27" ht="30" customHeight="1" x14ac:dyDescent="0.2"/>
    <row r="92" spans="1:27" ht="30" customHeight="1" x14ac:dyDescent="0.25">
      <c r="A92" s="130" t="s">
        <v>14</v>
      </c>
      <c r="B92" s="130"/>
      <c r="C92" s="9"/>
      <c r="D92" s="8"/>
      <c r="E92" s="8"/>
      <c r="F92" s="8"/>
      <c r="G92" s="10"/>
      <c r="H92" s="30"/>
      <c r="I92" s="125" t="str">
        <f t="shared" ref="I92" si="77">$I$1</f>
        <v>Day 1               Willow Glen</v>
      </c>
      <c r="J92" s="126"/>
      <c r="K92" s="33"/>
      <c r="L92" s="24"/>
      <c r="M92" s="33"/>
      <c r="N92" s="125" t="str">
        <f t="shared" ref="N92" si="78">$N$1</f>
        <v xml:space="preserve">Day 2                    Oak Glen </v>
      </c>
      <c r="O92" s="126"/>
      <c r="P92" s="33"/>
      <c r="Q92" s="24"/>
      <c r="R92" s="33"/>
      <c r="S92" s="125" t="str">
        <f t="shared" ref="S92" si="79">$S$1</f>
        <v>Day 3               Willow Glen</v>
      </c>
      <c r="T92" s="126"/>
      <c r="U92" s="33"/>
      <c r="V92" s="24"/>
      <c r="W92" s="33"/>
      <c r="X92" s="118" t="s">
        <v>0</v>
      </c>
      <c r="Y92" s="119"/>
      <c r="Z92" s="79"/>
    </row>
    <row r="93" spans="1:27" ht="30" customHeight="1" x14ac:dyDescent="0.25">
      <c r="A93" s="12"/>
      <c r="B93" s="13"/>
      <c r="C93" s="14"/>
      <c r="D93" s="48"/>
      <c r="E93" s="58" t="s">
        <v>7</v>
      </c>
      <c r="F93" s="47"/>
      <c r="H93" s="32"/>
      <c r="I93" s="120">
        <f t="shared" ref="I93" si="80">$I$2</f>
        <v>43901</v>
      </c>
      <c r="J93" s="122"/>
      <c r="K93" s="34"/>
      <c r="L93" s="35"/>
      <c r="M93" s="34"/>
      <c r="N93" s="120">
        <f t="shared" ref="N93" si="81">$N$2</f>
        <v>43902</v>
      </c>
      <c r="O93" s="121"/>
      <c r="P93" s="44"/>
      <c r="Q93" s="43"/>
      <c r="R93" s="44"/>
      <c r="S93" s="120">
        <f t="shared" ref="S93" si="82">$S$2</f>
        <v>43903</v>
      </c>
      <c r="T93" s="122"/>
      <c r="U93" s="36"/>
      <c r="V93" s="25"/>
      <c r="W93" s="36"/>
      <c r="X93" s="123"/>
      <c r="Y93" s="124"/>
      <c r="Z93" s="20"/>
    </row>
    <row r="94" spans="1:27" ht="30" customHeight="1" thickBot="1" x14ac:dyDescent="0.25">
      <c r="A94" s="50" t="s">
        <v>1</v>
      </c>
      <c r="B94" s="51" t="s">
        <v>2</v>
      </c>
      <c r="C94" s="52" t="s">
        <v>6</v>
      </c>
      <c r="D94" s="49" t="s">
        <v>24</v>
      </c>
      <c r="E94" s="49" t="s">
        <v>25</v>
      </c>
      <c r="F94" s="49" t="s">
        <v>24</v>
      </c>
      <c r="G94" s="54"/>
      <c r="H94" s="55"/>
      <c r="I94" s="53" t="s">
        <v>3</v>
      </c>
      <c r="J94" s="53" t="s">
        <v>4</v>
      </c>
      <c r="K94" s="56"/>
      <c r="L94" s="57"/>
      <c r="M94" s="56"/>
      <c r="N94" s="53" t="s">
        <v>3</v>
      </c>
      <c r="O94" s="53" t="s">
        <v>4</v>
      </c>
      <c r="P94" s="56"/>
      <c r="Q94" s="57"/>
      <c r="R94" s="56"/>
      <c r="S94" s="53" t="s">
        <v>3</v>
      </c>
      <c r="T94" s="53" t="s">
        <v>4</v>
      </c>
      <c r="U94" s="56"/>
      <c r="V94" s="57"/>
      <c r="W94" s="56"/>
      <c r="X94" s="53" t="s">
        <v>5</v>
      </c>
      <c r="Y94" s="53" t="s">
        <v>4</v>
      </c>
      <c r="Z94" s="20"/>
      <c r="AA94" s="59" t="s">
        <v>21</v>
      </c>
    </row>
    <row r="95" spans="1:27" ht="30" customHeight="1" thickTop="1" x14ac:dyDescent="0.25">
      <c r="A95" s="93" t="s">
        <v>131</v>
      </c>
      <c r="B95" s="93" t="s">
        <v>132</v>
      </c>
      <c r="C95" s="65">
        <v>37.299999999999997</v>
      </c>
      <c r="D95" s="60">
        <f t="shared" ref="D95" si="83">ROUND((C95*128/113),0)</f>
        <v>42</v>
      </c>
      <c r="E95" s="60">
        <f t="shared" ref="E95" si="84">ROUND((C95*126/113),0)</f>
        <v>42</v>
      </c>
      <c r="F95" s="60">
        <f t="shared" ref="F95" si="85">ROUND((C95*128/113),0)</f>
        <v>42</v>
      </c>
      <c r="H95" s="32"/>
      <c r="I95" s="45">
        <v>112</v>
      </c>
      <c r="J95" s="23">
        <f t="shared" ref="J95" si="86">IF(I95&gt;0,ROUND((+I95-D95), 1),0)</f>
        <v>70</v>
      </c>
      <c r="K95" s="36"/>
      <c r="L95" s="39"/>
      <c r="M95" s="36"/>
      <c r="N95" s="45">
        <v>0</v>
      </c>
      <c r="O95" s="23">
        <f t="shared" ref="O95" si="87">IF(N95&gt;0,ROUND((+N95-E95), 1),0)</f>
        <v>0</v>
      </c>
      <c r="P95" s="36"/>
      <c r="Q95" s="39"/>
      <c r="R95" s="36"/>
      <c r="S95" s="45">
        <v>114</v>
      </c>
      <c r="T95" s="23">
        <f t="shared" ref="T95" si="88">IF(S95&gt;0,ROUND((+S95-F95), 1),0)</f>
        <v>72</v>
      </c>
      <c r="U95" s="36"/>
      <c r="V95" s="39"/>
      <c r="W95" s="36"/>
      <c r="X95" s="23">
        <f t="shared" ref="X95" si="89">I95+N95+S95</f>
        <v>226</v>
      </c>
      <c r="Y95" s="94">
        <f t="shared" ref="Y95" si="90">SUM(J95,O95,T95)</f>
        <v>142</v>
      </c>
      <c r="Z95" s="20"/>
      <c r="AA95" s="96" t="s">
        <v>18</v>
      </c>
    </row>
    <row r="96" spans="1:27" ht="30" customHeight="1" x14ac:dyDescent="0.25">
      <c r="A96" s="87" t="s">
        <v>31</v>
      </c>
      <c r="B96" s="87" t="s">
        <v>133</v>
      </c>
      <c r="C96" s="65">
        <v>41.9</v>
      </c>
      <c r="D96" s="60">
        <f t="shared" ref="D96:D101" si="91">ROUND((C96*128/113),0)</f>
        <v>47</v>
      </c>
      <c r="E96" s="60">
        <f t="shared" ref="E96:E101" si="92">ROUND((C96*126/113),0)</f>
        <v>47</v>
      </c>
      <c r="F96" s="60">
        <f t="shared" ref="F96:F101" si="93">ROUND((C96*128/113),0)</f>
        <v>47</v>
      </c>
      <c r="H96" s="32"/>
      <c r="I96" s="45">
        <v>124</v>
      </c>
      <c r="J96" s="23">
        <f t="shared" ref="J96:J101" si="94">IF(I96&gt;0,ROUND((+I96-D96), 1),0)</f>
        <v>77</v>
      </c>
      <c r="K96" s="36"/>
      <c r="L96" s="39"/>
      <c r="M96" s="36"/>
      <c r="N96" s="45">
        <v>0</v>
      </c>
      <c r="O96" s="23">
        <f t="shared" ref="O96:O101" si="95">IF(N96&gt;0,ROUND((+N96-E96), 1),0)</f>
        <v>0</v>
      </c>
      <c r="P96" s="36"/>
      <c r="Q96" s="39"/>
      <c r="R96" s="36"/>
      <c r="S96" s="45">
        <v>143</v>
      </c>
      <c r="T96" s="23">
        <f t="shared" ref="T96:T99" si="96">IF(S96&gt;0,ROUND((+S96-F96), 1),0)</f>
        <v>96</v>
      </c>
      <c r="U96" s="36"/>
      <c r="V96" s="39"/>
      <c r="W96" s="36"/>
      <c r="X96" s="23">
        <f t="shared" ref="X96:X99" si="97">I96+N96+S96</f>
        <v>267</v>
      </c>
      <c r="Y96" s="88">
        <f t="shared" ref="Y96:Y99" si="98">SUM(J96,O96,T96)</f>
        <v>173</v>
      </c>
      <c r="Z96" s="70"/>
      <c r="AA96" s="107" t="s">
        <v>16</v>
      </c>
    </row>
    <row r="97" spans="1:27" ht="30" customHeight="1" x14ac:dyDescent="0.25">
      <c r="A97" s="131" t="s">
        <v>136</v>
      </c>
      <c r="B97" s="131" t="s">
        <v>137</v>
      </c>
      <c r="C97" s="65">
        <v>50.1</v>
      </c>
      <c r="D97" s="60">
        <f t="shared" si="91"/>
        <v>57</v>
      </c>
      <c r="E97" s="60">
        <f t="shared" si="92"/>
        <v>56</v>
      </c>
      <c r="F97" s="60">
        <f t="shared" si="93"/>
        <v>57</v>
      </c>
      <c r="H97" s="32"/>
      <c r="I97" s="45">
        <v>162</v>
      </c>
      <c r="J97" s="23">
        <f t="shared" si="94"/>
        <v>105</v>
      </c>
      <c r="K97" s="36"/>
      <c r="L97" s="39"/>
      <c r="M97" s="36"/>
      <c r="N97" s="45">
        <v>0</v>
      </c>
      <c r="O97" s="23">
        <f t="shared" si="95"/>
        <v>0</v>
      </c>
      <c r="P97" s="36"/>
      <c r="Q97" s="39"/>
      <c r="R97" s="36"/>
      <c r="S97" s="45">
        <v>164</v>
      </c>
      <c r="T97" s="23">
        <f t="shared" si="96"/>
        <v>107</v>
      </c>
      <c r="U97" s="36"/>
      <c r="V97" s="39"/>
      <c r="W97" s="36"/>
      <c r="X97" s="23">
        <f t="shared" si="97"/>
        <v>326</v>
      </c>
      <c r="Y97" s="132">
        <f t="shared" si="98"/>
        <v>212</v>
      </c>
      <c r="Z97" s="133"/>
      <c r="AA97" s="134" t="s">
        <v>15</v>
      </c>
    </row>
    <row r="98" spans="1:27" ht="30" customHeight="1" x14ac:dyDescent="0.25">
      <c r="A98" s="91" t="s">
        <v>134</v>
      </c>
      <c r="B98" s="91" t="s">
        <v>135</v>
      </c>
      <c r="C98" s="65">
        <v>43.7</v>
      </c>
      <c r="D98" s="60">
        <f t="shared" si="91"/>
        <v>50</v>
      </c>
      <c r="E98" s="60">
        <f t="shared" si="92"/>
        <v>49</v>
      </c>
      <c r="F98" s="60">
        <f t="shared" si="93"/>
        <v>50</v>
      </c>
      <c r="H98" s="32"/>
      <c r="I98" s="45">
        <v>160</v>
      </c>
      <c r="J98" s="23">
        <f t="shared" si="94"/>
        <v>110</v>
      </c>
      <c r="K98" s="36"/>
      <c r="L98" s="39"/>
      <c r="M98" s="36"/>
      <c r="N98" s="45">
        <v>0</v>
      </c>
      <c r="O98" s="23">
        <f t="shared" si="95"/>
        <v>0</v>
      </c>
      <c r="P98" s="36"/>
      <c r="Q98" s="39"/>
      <c r="R98" s="36"/>
      <c r="S98" s="45">
        <v>173</v>
      </c>
      <c r="T98" s="23">
        <f t="shared" si="96"/>
        <v>123</v>
      </c>
      <c r="U98" s="36"/>
      <c r="V98" s="39"/>
      <c r="W98" s="36"/>
      <c r="X98" s="23">
        <f t="shared" si="97"/>
        <v>333</v>
      </c>
      <c r="Y98" s="92">
        <f t="shared" si="98"/>
        <v>233</v>
      </c>
      <c r="Z98" s="32"/>
      <c r="AA98" s="109" t="s">
        <v>17</v>
      </c>
    </row>
    <row r="99" spans="1:27" ht="30" customHeight="1" x14ac:dyDescent="0.2">
      <c r="A99" s="64" t="s">
        <v>115</v>
      </c>
      <c r="B99" s="64" t="s">
        <v>138</v>
      </c>
      <c r="C99" s="65">
        <v>50.6</v>
      </c>
      <c r="D99" s="60">
        <f t="shared" si="91"/>
        <v>57</v>
      </c>
      <c r="E99" s="60">
        <f t="shared" si="92"/>
        <v>56</v>
      </c>
      <c r="F99" s="60">
        <f t="shared" si="93"/>
        <v>57</v>
      </c>
      <c r="H99" s="32"/>
      <c r="I99" s="45">
        <v>155</v>
      </c>
      <c r="J99" s="23">
        <f t="shared" si="94"/>
        <v>98</v>
      </c>
      <c r="K99" s="36"/>
      <c r="L99" s="39"/>
      <c r="M99" s="36"/>
      <c r="N99" s="45">
        <v>0</v>
      </c>
      <c r="O99" s="23">
        <f t="shared" si="95"/>
        <v>0</v>
      </c>
      <c r="P99" s="36"/>
      <c r="Q99" s="39"/>
      <c r="R99" s="36"/>
      <c r="S99" s="45">
        <v>197</v>
      </c>
      <c r="T99" s="23">
        <f t="shared" si="96"/>
        <v>140</v>
      </c>
      <c r="U99" s="36"/>
      <c r="V99" s="39"/>
      <c r="W99" s="36"/>
      <c r="X99" s="23">
        <f t="shared" si="97"/>
        <v>352</v>
      </c>
      <c r="Y99" s="23">
        <f t="shared" si="98"/>
        <v>238</v>
      </c>
      <c r="Z99" s="32"/>
    </row>
    <row r="100" spans="1:27" ht="30" customHeight="1" thickBot="1" x14ac:dyDescent="0.25">
      <c r="A100" s="64" t="s">
        <v>144</v>
      </c>
      <c r="B100" s="64" t="s">
        <v>141</v>
      </c>
      <c r="C100" s="65">
        <v>0</v>
      </c>
      <c r="D100" s="60">
        <f t="shared" si="91"/>
        <v>0</v>
      </c>
      <c r="E100" s="60">
        <f t="shared" si="92"/>
        <v>0</v>
      </c>
      <c r="F100" s="60">
        <f t="shared" si="93"/>
        <v>0</v>
      </c>
      <c r="H100" s="32"/>
      <c r="I100" s="45">
        <v>164</v>
      </c>
      <c r="J100" s="23">
        <f t="shared" si="94"/>
        <v>164</v>
      </c>
      <c r="K100" s="36"/>
      <c r="L100" s="39"/>
      <c r="M100" s="36"/>
      <c r="N100" s="45">
        <v>0</v>
      </c>
      <c r="O100" s="23">
        <f t="shared" si="95"/>
        <v>0</v>
      </c>
      <c r="P100" s="36"/>
      <c r="Q100" s="39"/>
      <c r="R100" s="36"/>
      <c r="S100" s="45" t="s">
        <v>142</v>
      </c>
      <c r="T100" s="97" t="s">
        <v>143</v>
      </c>
      <c r="U100" s="36"/>
      <c r="V100" s="39"/>
      <c r="W100" s="36"/>
      <c r="X100" s="23" t="s">
        <v>142</v>
      </c>
      <c r="Y100" s="97" t="s">
        <v>143</v>
      </c>
      <c r="Z100" s="18"/>
    </row>
    <row r="101" spans="1:27" ht="30" customHeight="1" thickTop="1" x14ac:dyDescent="0.2">
      <c r="A101" s="64" t="s">
        <v>145</v>
      </c>
      <c r="B101" s="64" t="s">
        <v>61</v>
      </c>
      <c r="C101" s="65">
        <v>0</v>
      </c>
      <c r="D101" s="60">
        <f t="shared" si="91"/>
        <v>0</v>
      </c>
      <c r="E101" s="60">
        <f t="shared" si="92"/>
        <v>0</v>
      </c>
      <c r="F101" s="60">
        <f t="shared" si="93"/>
        <v>0</v>
      </c>
      <c r="H101" s="32"/>
      <c r="I101" s="45">
        <v>170</v>
      </c>
      <c r="J101" s="23">
        <f t="shared" si="94"/>
        <v>170</v>
      </c>
      <c r="K101" s="36"/>
      <c r="L101" s="39"/>
      <c r="M101" s="36"/>
      <c r="N101" s="45">
        <v>0</v>
      </c>
      <c r="O101" s="23">
        <f t="shared" si="95"/>
        <v>0</v>
      </c>
      <c r="P101" s="36"/>
      <c r="Q101" s="39"/>
      <c r="R101" s="36"/>
      <c r="S101" s="45" t="s">
        <v>142</v>
      </c>
      <c r="T101" s="97" t="s">
        <v>143</v>
      </c>
      <c r="U101" s="36"/>
      <c r="V101" s="39"/>
      <c r="W101" s="36"/>
      <c r="X101" s="23" t="s">
        <v>142</v>
      </c>
      <c r="Y101" s="97" t="s">
        <v>143</v>
      </c>
      <c r="Z101" s="80"/>
    </row>
    <row r="102" spans="1:27" ht="30" customHeight="1" x14ac:dyDescent="0.25">
      <c r="A102" s="135" t="s">
        <v>104</v>
      </c>
      <c r="B102" s="135" t="s">
        <v>130</v>
      </c>
      <c r="C102" s="65">
        <v>35.5</v>
      </c>
      <c r="D102" s="60">
        <f>ROUND((C102*128/113),0)</f>
        <v>40</v>
      </c>
      <c r="E102" s="60">
        <f>ROUND((C102*126/113),0)</f>
        <v>40</v>
      </c>
      <c r="F102" s="60">
        <f>ROUND((C102*128/113),0)</f>
        <v>40</v>
      </c>
      <c r="H102" s="32"/>
      <c r="I102" s="45">
        <v>125</v>
      </c>
      <c r="J102" s="23">
        <f>IF(I102&gt;0,ROUND((+I102-D102), 1),0)</f>
        <v>85</v>
      </c>
      <c r="K102" s="36"/>
      <c r="L102" s="39"/>
      <c r="M102" s="36"/>
      <c r="N102" s="45">
        <v>0</v>
      </c>
      <c r="O102" s="23">
        <f>IF(N102&gt;0,ROUND((+N102-E102), 1),0)</f>
        <v>0</v>
      </c>
      <c r="P102" s="36"/>
      <c r="Q102" s="39"/>
      <c r="R102" s="36"/>
      <c r="S102" s="45" t="s">
        <v>147</v>
      </c>
      <c r="T102" s="97" t="s">
        <v>143</v>
      </c>
      <c r="U102" s="36"/>
      <c r="V102" s="39"/>
      <c r="W102" s="36"/>
      <c r="X102" s="23" t="s">
        <v>142</v>
      </c>
      <c r="Y102" s="99" t="s">
        <v>143</v>
      </c>
      <c r="Z102" s="80"/>
      <c r="AA102" s="136"/>
    </row>
    <row r="103" spans="1:27" ht="30" customHeight="1" x14ac:dyDescent="0.2">
      <c r="A103" s="16" t="s">
        <v>146</v>
      </c>
      <c r="Z103" s="81"/>
    </row>
  </sheetData>
  <sheetProtection formatCells="0" selectLockedCells="1" sort="0"/>
  <sortState xmlns:xlrd2="http://schemas.microsoft.com/office/spreadsheetml/2017/richdata2" ref="A96:Y101">
    <sortCondition ref="Y96:Y101"/>
  </sortState>
  <mergeCells count="64">
    <mergeCell ref="A79:B79"/>
    <mergeCell ref="A92:B92"/>
    <mergeCell ref="A1:B1"/>
    <mergeCell ref="A19:B19"/>
    <mergeCell ref="A34:B34"/>
    <mergeCell ref="A49:B49"/>
    <mergeCell ref="A64:B64"/>
    <mergeCell ref="D2:F2"/>
    <mergeCell ref="X20:Y20"/>
    <mergeCell ref="X1:Y1"/>
    <mergeCell ref="X2:Y2"/>
    <mergeCell ref="I1:J1"/>
    <mergeCell ref="N1:O1"/>
    <mergeCell ref="S1:T1"/>
    <mergeCell ref="I2:J2"/>
    <mergeCell ref="N2:O2"/>
    <mergeCell ref="S2:T2"/>
    <mergeCell ref="I19:J19"/>
    <mergeCell ref="N19:O19"/>
    <mergeCell ref="S19:T19"/>
    <mergeCell ref="X19:Y19"/>
    <mergeCell ref="I20:J20"/>
    <mergeCell ref="N20:O20"/>
    <mergeCell ref="S20:T20"/>
    <mergeCell ref="I93:J93"/>
    <mergeCell ref="I65:J65"/>
    <mergeCell ref="I80:J80"/>
    <mergeCell ref="I50:J50"/>
    <mergeCell ref="I34:J34"/>
    <mergeCell ref="N34:O34"/>
    <mergeCell ref="S34:T34"/>
    <mergeCell ref="S79:T79"/>
    <mergeCell ref="I92:J92"/>
    <mergeCell ref="I79:J79"/>
    <mergeCell ref="N79:O79"/>
    <mergeCell ref="X34:Y34"/>
    <mergeCell ref="I64:J64"/>
    <mergeCell ref="N64:O64"/>
    <mergeCell ref="S64:T64"/>
    <mergeCell ref="X64:Y64"/>
    <mergeCell ref="N35:O35"/>
    <mergeCell ref="S35:T35"/>
    <mergeCell ref="X35:Y35"/>
    <mergeCell ref="I49:J49"/>
    <mergeCell ref="N49:O49"/>
    <mergeCell ref="S49:T49"/>
    <mergeCell ref="X49:Y49"/>
    <mergeCell ref="I35:J35"/>
    <mergeCell ref="X79:Y79"/>
    <mergeCell ref="N50:O50"/>
    <mergeCell ref="S50:T50"/>
    <mergeCell ref="X50:Y50"/>
    <mergeCell ref="N93:O93"/>
    <mergeCell ref="S93:T93"/>
    <mergeCell ref="X93:Y93"/>
    <mergeCell ref="N80:O80"/>
    <mergeCell ref="S80:T80"/>
    <mergeCell ref="X80:Y80"/>
    <mergeCell ref="N92:O92"/>
    <mergeCell ref="S92:T92"/>
    <mergeCell ref="X92:Y92"/>
    <mergeCell ref="N65:O65"/>
    <mergeCell ref="S65:T65"/>
    <mergeCell ref="X65:Y65"/>
  </mergeCells>
  <phoneticPr fontId="0" type="noConversion"/>
  <printOptions horizontalCentered="1"/>
  <pageMargins left="0.35" right="0.35" top="1.25" bottom="1" header="0.5" footer="0.5"/>
  <pageSetup scale="70" fitToHeight="3" orientation="landscape" r:id="rId1"/>
  <headerFooter alignWithMargins="0">
    <oddHeader>&amp;C&amp;"Arial,Bold"&amp;18 2020 ALASKA OPEN SCORES
SINGING HILLS GOLF RESORT, EL CAJON, CA</oddHeader>
    <oddFooter>&amp;R&amp;D &amp;T</oddFooter>
  </headerFooter>
  <rowBreaks count="6" manualBreakCount="6">
    <brk id="17" max="16383" man="1"/>
    <brk id="32" max="25" man="1"/>
    <brk id="48" max="16383" man="1"/>
    <brk id="62" max="25" man="1"/>
    <brk id="78" max="25" man="1"/>
    <brk id="9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104857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Net-Scores</vt:lpstr>
      <vt:lpstr>Sheet1</vt:lpstr>
    </vt:vector>
  </TitlesOfParts>
  <Company>GDM Graphics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Murdoch</dc:creator>
  <cp:lastModifiedBy>Barbara Whiting</cp:lastModifiedBy>
  <cp:lastPrinted>2020-03-17T01:20:41Z</cp:lastPrinted>
  <dcterms:created xsi:type="dcterms:W3CDTF">2001-02-23T18:06:32Z</dcterms:created>
  <dcterms:modified xsi:type="dcterms:W3CDTF">2020-03-27T19:49:30Z</dcterms:modified>
</cp:coreProperties>
</file>